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2045" windowHeight="4665" tabRatio="740" activeTab="0"/>
  </bookViews>
  <sheets>
    <sheet name="弱电集成门禁统计" sheetId="1" r:id="rId1"/>
    <sheet name="IC卡应用" sheetId="2" r:id="rId2"/>
    <sheet name="有线电视" sheetId="3" r:id="rId3"/>
    <sheet name="信息发布" sheetId="4" r:id="rId4"/>
  </sheets>
  <definedNames/>
  <calcPr fullCalcOnLoad="1"/>
</workbook>
</file>

<file path=xl/sharedStrings.xml><?xml version="1.0" encoding="utf-8"?>
<sst xmlns="http://schemas.openxmlformats.org/spreadsheetml/2006/main" count="325" uniqueCount="210">
  <si>
    <t>合计：</t>
  </si>
  <si>
    <t>序号</t>
  </si>
  <si>
    <t>楼层</t>
  </si>
  <si>
    <t>办公室</t>
  </si>
  <si>
    <t>影视编导</t>
  </si>
  <si>
    <t>模型设计</t>
  </si>
  <si>
    <t>舞蹈教室</t>
  </si>
  <si>
    <t>楼号</t>
  </si>
  <si>
    <t>展厅</t>
  </si>
  <si>
    <t>会议室</t>
  </si>
  <si>
    <t>卫生室</t>
  </si>
  <si>
    <t>演播室</t>
  </si>
  <si>
    <t>校长室</t>
  </si>
  <si>
    <t>活动室*3</t>
  </si>
  <si>
    <t>小
学
教
学
楼</t>
  </si>
  <si>
    <t>餐厅</t>
  </si>
  <si>
    <t>录音棚</t>
  </si>
  <si>
    <t>摄影教室</t>
  </si>
  <si>
    <t>汽车设计</t>
  </si>
  <si>
    <t>双开</t>
  </si>
  <si>
    <t>子母</t>
  </si>
  <si>
    <r>
      <t>日期：</t>
    </r>
  </si>
  <si>
    <r>
      <t xml:space="preserve">S/N
</t>
    </r>
    <r>
      <rPr>
        <b/>
        <sz val="9"/>
        <rFont val="宋体"/>
        <family val="0"/>
      </rPr>
      <t>序号</t>
    </r>
  </si>
  <si>
    <r>
      <t xml:space="preserve">Description
</t>
    </r>
    <r>
      <rPr>
        <b/>
        <sz val="9"/>
        <rFont val="宋体"/>
        <family val="0"/>
      </rPr>
      <t>描述</t>
    </r>
  </si>
  <si>
    <r>
      <t xml:space="preserve">Type                                                    </t>
    </r>
    <r>
      <rPr>
        <b/>
        <sz val="9"/>
        <rFont val="宋体"/>
        <family val="0"/>
      </rPr>
      <t>规格型号</t>
    </r>
  </si>
  <si>
    <r>
      <t xml:space="preserve">Brand
</t>
    </r>
    <r>
      <rPr>
        <b/>
        <sz val="9"/>
        <rFont val="宋体"/>
        <family val="0"/>
      </rPr>
      <t>品牌</t>
    </r>
  </si>
  <si>
    <r>
      <t xml:space="preserve">Qty
</t>
    </r>
    <r>
      <rPr>
        <b/>
        <sz val="9"/>
        <rFont val="宋体"/>
        <family val="0"/>
      </rPr>
      <t>数量</t>
    </r>
  </si>
  <si>
    <r>
      <t xml:space="preserve">Unit
</t>
    </r>
    <r>
      <rPr>
        <b/>
        <sz val="9"/>
        <rFont val="宋体"/>
        <family val="0"/>
      </rPr>
      <t>单位</t>
    </r>
  </si>
  <si>
    <r>
      <t>Total Invest (</t>
    </r>
    <r>
      <rPr>
        <b/>
        <sz val="9"/>
        <rFont val="宋体"/>
        <family val="0"/>
      </rPr>
      <t>￥</t>
    </r>
    <r>
      <rPr>
        <b/>
        <sz val="9"/>
        <rFont val="Arial"/>
        <family val="2"/>
      </rPr>
      <t xml:space="preserve">)
</t>
    </r>
    <r>
      <rPr>
        <b/>
        <sz val="9"/>
        <rFont val="宋体"/>
        <family val="0"/>
      </rPr>
      <t>报价总价</t>
    </r>
  </si>
  <si>
    <t>台</t>
  </si>
  <si>
    <t>项目编号：</t>
  </si>
  <si>
    <t>WINDOWS SERVER</t>
  </si>
  <si>
    <t>EXCHANGE SERVER</t>
  </si>
  <si>
    <r>
      <t>项目名称：</t>
    </r>
    <r>
      <rPr>
        <u val="single"/>
        <sz val="12"/>
        <color indexed="9"/>
        <rFont val="黑体"/>
        <family val="3"/>
      </rPr>
      <t xml:space="preserve"> 北京市十一学校分校门禁系统建设 </t>
    </r>
    <r>
      <rPr>
        <sz val="12"/>
        <color indexed="9"/>
        <rFont val="黑体"/>
        <family val="3"/>
      </rPr>
      <t>工程预算</t>
    </r>
  </si>
  <si>
    <t>雕塑、油画</t>
  </si>
  <si>
    <t>储物柜</t>
  </si>
  <si>
    <t>陶艺</t>
  </si>
  <si>
    <t>手工设计</t>
  </si>
  <si>
    <t>乐高教室-1</t>
  </si>
  <si>
    <t>乐高教室-2</t>
  </si>
  <si>
    <t>动漫</t>
  </si>
  <si>
    <t>英语-1</t>
  </si>
  <si>
    <t>英语-2</t>
  </si>
  <si>
    <t>英语-3</t>
  </si>
  <si>
    <t>历史</t>
  </si>
  <si>
    <t>美术</t>
  </si>
  <si>
    <t>政治</t>
  </si>
  <si>
    <t>地理</t>
  </si>
  <si>
    <t>国画、水粉</t>
  </si>
  <si>
    <t>阅览室</t>
  </si>
  <si>
    <t>电子阅览室</t>
  </si>
  <si>
    <t>排练室</t>
  </si>
  <si>
    <t>大办公室</t>
  </si>
  <si>
    <t>平面设计</t>
  </si>
  <si>
    <t>网页设计</t>
  </si>
  <si>
    <t>核心弱电机房</t>
  </si>
  <si>
    <t>音乐教室-1</t>
  </si>
  <si>
    <t>音乐教室-2</t>
  </si>
  <si>
    <t>琴房-1</t>
  </si>
  <si>
    <t>琴房-2</t>
  </si>
  <si>
    <t>科学探究</t>
  </si>
  <si>
    <t>套</t>
  </si>
  <si>
    <t>台</t>
  </si>
  <si>
    <t>8门门禁控制器</t>
  </si>
  <si>
    <t>4门门禁控制器</t>
  </si>
  <si>
    <t>门禁电源箱</t>
  </si>
  <si>
    <t>门禁读卡器（白板）</t>
  </si>
  <si>
    <t>开门按钮</t>
  </si>
  <si>
    <t>个</t>
  </si>
  <si>
    <t>电插锁</t>
  </si>
  <si>
    <t>把</t>
  </si>
  <si>
    <t>门禁机到网络信息口</t>
  </si>
  <si>
    <t>电源到门禁机</t>
  </si>
  <si>
    <t>门禁机到锁</t>
  </si>
  <si>
    <t>门禁机到读卡器按键</t>
  </si>
  <si>
    <t>消费机（含电池）</t>
  </si>
  <si>
    <t>消费充值机（含电池无需电脑）</t>
  </si>
  <si>
    <t>发卡充值机（配电脑软件使用）</t>
  </si>
  <si>
    <t>消费机到网络模块</t>
  </si>
  <si>
    <t>消费机220V取电</t>
  </si>
  <si>
    <t>合计</t>
  </si>
  <si>
    <t>储物柜管理平台</t>
  </si>
  <si>
    <t>一、一卡通管理平台</t>
  </si>
  <si>
    <t>二、门禁控制系统</t>
  </si>
  <si>
    <t>三、电子储物柜</t>
  </si>
  <si>
    <t>四、消费系统</t>
  </si>
  <si>
    <t>发卡器</t>
  </si>
  <si>
    <t>一卡通管理中心平台软件</t>
  </si>
  <si>
    <t>门禁管理子系统软件</t>
  </si>
  <si>
    <t>消费子系统软件</t>
  </si>
  <si>
    <t>一卡通数据服务器</t>
  </si>
  <si>
    <r>
      <t>Total Invest (</t>
    </r>
    <r>
      <rPr>
        <b/>
        <sz val="9"/>
        <rFont val="宋体"/>
        <family val="0"/>
      </rPr>
      <t>￥</t>
    </r>
    <r>
      <rPr>
        <b/>
        <sz val="9"/>
        <rFont val="Arial"/>
        <family val="2"/>
      </rPr>
      <t xml:space="preserve">)
</t>
    </r>
    <r>
      <rPr>
        <b/>
        <sz val="9"/>
        <rFont val="宋体"/>
        <family val="0"/>
      </rPr>
      <t>供货总价</t>
    </r>
  </si>
  <si>
    <t>千兆交换机</t>
  </si>
  <si>
    <t>电源开关</t>
  </si>
  <si>
    <t>柜门电锁控制线缆</t>
  </si>
  <si>
    <t>金属软管</t>
  </si>
  <si>
    <t>储物柜标牌</t>
  </si>
  <si>
    <t>配电箱（定制含吊架）</t>
  </si>
  <si>
    <t>米</t>
  </si>
  <si>
    <t>柜门指示灯连接线缆</t>
  </si>
  <si>
    <t>配电箱供电</t>
  </si>
  <si>
    <t>储物柜控制器</t>
  </si>
  <si>
    <t>储物柜控制器电源箱</t>
  </si>
  <si>
    <t>储物柜读卡器（白板）</t>
  </si>
  <si>
    <t>储物柜60KG磁力锁</t>
  </si>
  <si>
    <t>储物柜控制器通讯线</t>
  </si>
  <si>
    <t>储物柜读卡器通讯线缆</t>
  </si>
  <si>
    <t>储物柜指示灯</t>
  </si>
  <si>
    <t>储物柜护套管</t>
  </si>
  <si>
    <t>金属线槽</t>
  </si>
  <si>
    <t>名称</t>
  </si>
  <si>
    <t>服务器互为备份软件</t>
  </si>
  <si>
    <t>显示器</t>
  </si>
  <si>
    <t>管理电脑</t>
  </si>
  <si>
    <t>10
号
楼</t>
  </si>
  <si>
    <t>教室</t>
  </si>
  <si>
    <t>门禁系统</t>
  </si>
  <si>
    <t>楼号</t>
  </si>
  <si>
    <t>楼层</t>
  </si>
  <si>
    <t>子母</t>
  </si>
  <si>
    <t>双开</t>
  </si>
  <si>
    <t>储物柜</t>
  </si>
  <si>
    <t>网络</t>
  </si>
  <si>
    <t>有线电视</t>
  </si>
  <si>
    <t>值班室</t>
  </si>
  <si>
    <r>
      <t>教室（45人）*</t>
    </r>
    <r>
      <rPr>
        <b/>
        <sz val="10"/>
        <color indexed="8"/>
        <rFont val="宋体"/>
        <family val="0"/>
      </rPr>
      <t>4</t>
    </r>
  </si>
  <si>
    <r>
      <t>教室（3</t>
    </r>
    <r>
      <rPr>
        <b/>
        <sz val="10"/>
        <color indexed="8"/>
        <rFont val="宋体"/>
        <family val="0"/>
      </rPr>
      <t>6</t>
    </r>
    <r>
      <rPr>
        <b/>
        <sz val="10"/>
        <color indexed="8"/>
        <rFont val="宋体"/>
        <family val="0"/>
      </rPr>
      <t>人）*3</t>
    </r>
  </si>
  <si>
    <t>标准教室</t>
  </si>
  <si>
    <t>中
学
教
学
楼</t>
  </si>
  <si>
    <t>弱电系统</t>
  </si>
  <si>
    <t>数量</t>
  </si>
  <si>
    <r>
      <t>教室（</t>
    </r>
    <r>
      <rPr>
        <b/>
        <sz val="10"/>
        <color indexed="8"/>
        <rFont val="宋体"/>
        <family val="0"/>
      </rPr>
      <t>36</t>
    </r>
    <r>
      <rPr>
        <b/>
        <sz val="10"/>
        <color indexed="8"/>
        <rFont val="宋体"/>
        <family val="0"/>
      </rPr>
      <t>人）</t>
    </r>
  </si>
  <si>
    <t>教室（45人）</t>
  </si>
  <si>
    <t>活动室</t>
  </si>
  <si>
    <r>
      <t>教室（3</t>
    </r>
    <r>
      <rPr>
        <b/>
        <sz val="10"/>
        <color indexed="8"/>
        <rFont val="宋体"/>
        <family val="0"/>
      </rPr>
      <t>6</t>
    </r>
    <r>
      <rPr>
        <b/>
        <sz val="10"/>
        <color indexed="8"/>
        <rFont val="宋体"/>
        <family val="0"/>
      </rPr>
      <t>人）</t>
    </r>
  </si>
  <si>
    <t>展厅</t>
  </si>
  <si>
    <t>教室（45人）</t>
  </si>
  <si>
    <t>活动室</t>
  </si>
  <si>
    <r>
      <t>教室（3</t>
    </r>
    <r>
      <rPr>
        <b/>
        <sz val="10"/>
        <color indexed="8"/>
        <rFont val="宋体"/>
        <family val="0"/>
      </rPr>
      <t>6</t>
    </r>
    <r>
      <rPr>
        <b/>
        <sz val="10"/>
        <color indexed="8"/>
        <rFont val="宋体"/>
        <family val="0"/>
      </rPr>
      <t>人）</t>
    </r>
  </si>
  <si>
    <t>教室（45人）</t>
  </si>
  <si>
    <t>活动室</t>
  </si>
  <si>
    <t>数学-1</t>
  </si>
  <si>
    <t>数学-2</t>
  </si>
  <si>
    <t>数学-3</t>
  </si>
  <si>
    <r>
      <t>数学-</t>
    </r>
    <r>
      <rPr>
        <b/>
        <sz val="10"/>
        <color indexed="8"/>
        <rFont val="宋体"/>
        <family val="0"/>
      </rPr>
      <t>4</t>
    </r>
  </si>
  <si>
    <r>
      <t>数学-</t>
    </r>
    <r>
      <rPr>
        <b/>
        <sz val="10"/>
        <color indexed="8"/>
        <rFont val="宋体"/>
        <family val="0"/>
      </rPr>
      <t>5</t>
    </r>
  </si>
  <si>
    <r>
      <t>数学-</t>
    </r>
    <r>
      <rPr>
        <b/>
        <sz val="10"/>
        <color indexed="8"/>
        <rFont val="宋体"/>
        <family val="0"/>
      </rPr>
      <t>6</t>
    </r>
  </si>
  <si>
    <t>语文教室</t>
  </si>
  <si>
    <t>戏剧教室</t>
  </si>
  <si>
    <t>电子技术</t>
  </si>
  <si>
    <t>9
号
楼</t>
  </si>
  <si>
    <t>主任公室</t>
  </si>
  <si>
    <t>校长公室</t>
  </si>
  <si>
    <t>办公室-1</t>
  </si>
  <si>
    <t>办公室-2</t>
  </si>
  <si>
    <t>教室办公室</t>
  </si>
  <si>
    <t>IP电话</t>
  </si>
  <si>
    <t>6
号</t>
  </si>
  <si>
    <t>8
号</t>
  </si>
  <si>
    <t>办公</t>
  </si>
  <si>
    <t>位置及名称</t>
  </si>
  <si>
    <t>小
学
办公
楼</t>
  </si>
  <si>
    <t>广播室</t>
  </si>
  <si>
    <t>单门</t>
  </si>
  <si>
    <t>打印间</t>
  </si>
  <si>
    <t>设备间</t>
  </si>
  <si>
    <t>小办公室</t>
  </si>
  <si>
    <t>配电室</t>
  </si>
  <si>
    <t>厨房</t>
  </si>
  <si>
    <t>多功能厅</t>
  </si>
  <si>
    <t>准备间</t>
  </si>
  <si>
    <t>信息发布</t>
  </si>
  <si>
    <t>电锁</t>
  </si>
  <si>
    <r>
      <t>Unit Invest (</t>
    </r>
    <r>
      <rPr>
        <b/>
        <sz val="9"/>
        <rFont val="宋体"/>
        <family val="0"/>
      </rPr>
      <t>￥</t>
    </r>
    <r>
      <rPr>
        <b/>
        <sz val="9"/>
        <rFont val="Arial"/>
        <family val="2"/>
      </rPr>
      <t xml:space="preserve">)
</t>
    </r>
    <r>
      <rPr>
        <b/>
        <sz val="9"/>
        <rFont val="宋体"/>
        <family val="0"/>
      </rPr>
      <t>单价</t>
    </r>
  </si>
  <si>
    <t>IC卡</t>
  </si>
  <si>
    <t>张</t>
  </si>
  <si>
    <t>服务器</t>
  </si>
  <si>
    <t>管理机</t>
  </si>
  <si>
    <t xml:space="preserve">台 </t>
  </si>
  <si>
    <t>发布系统软件</t>
  </si>
  <si>
    <t>OA系统对接模块</t>
  </si>
  <si>
    <t>会议系统智能管理平台对接模块</t>
  </si>
  <si>
    <t>高清终端播放机</t>
  </si>
  <si>
    <t>网线UTP6</t>
  </si>
  <si>
    <t>VGA连接线</t>
  </si>
  <si>
    <t>42寸显示器壁挂架</t>
  </si>
  <si>
    <t>电源线RVV3*1.0</t>
  </si>
  <si>
    <r>
      <t>项目名称：</t>
    </r>
    <r>
      <rPr>
        <u val="single"/>
        <sz val="14"/>
        <color indexed="9"/>
        <rFont val="黑体"/>
        <family val="3"/>
      </rPr>
      <t xml:space="preserve"> 北京市十一学校分校信息发布系统建设 </t>
    </r>
  </si>
  <si>
    <t>放大器</t>
  </si>
  <si>
    <t>个</t>
  </si>
  <si>
    <t>三分配器</t>
  </si>
  <si>
    <t>四分配器</t>
  </si>
  <si>
    <t>一分支器</t>
  </si>
  <si>
    <t>二分支器</t>
  </si>
  <si>
    <t>四分支器</t>
  </si>
  <si>
    <t>终端电阻</t>
  </si>
  <si>
    <t>分配箱</t>
  </si>
  <si>
    <t>机柜及附件</t>
  </si>
  <si>
    <t>电视插座</t>
  </si>
  <si>
    <t>同轴电缆syv75-5</t>
  </si>
  <si>
    <t>米</t>
  </si>
  <si>
    <t>同轴电缆syv75-9</t>
  </si>
  <si>
    <r>
      <t>项目名称：</t>
    </r>
    <r>
      <rPr>
        <u val="single"/>
        <sz val="14"/>
        <color indexed="9"/>
        <rFont val="黑体"/>
        <family val="3"/>
      </rPr>
      <t xml:space="preserve"> 北京市十一学校分校有线电视系统建设 </t>
    </r>
  </si>
  <si>
    <t>多功能区域</t>
  </si>
  <si>
    <t>多功能区域</t>
  </si>
  <si>
    <t>中学教室</t>
  </si>
  <si>
    <t>不含电视</t>
  </si>
  <si>
    <t>如需工程图，递交资质时领取</t>
  </si>
  <si>
    <t>已建设</t>
  </si>
  <si>
    <t>最终施工需要：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</si>
</sst>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&quot;¥&quot;* #,##0.00_-;\-&quot;¥&quot;* #,##0.00_-;_-&quot;¥&quot;* &quot;-&quot;??_-;_-@_-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￥-804]#,##0.00_);[Red]\([$￥-804]#,##0.00\)"/>
    <numFmt numFmtId="209" formatCode="0.00_ "/>
    <numFmt numFmtId="210" formatCode="0.00;[Red]0.00"/>
    <numFmt numFmtId="211" formatCode="#,##0.00;[Red]#,##0.00"/>
    <numFmt numFmtId="212" formatCode="_(* #,##0.0_);_(* \(#,##0.0\);_(* \-??_);_(@_)"/>
    <numFmt numFmtId="213" formatCode="_ &quot;¥&quot;* #,##0_ ;_ &quot;¥&quot;* \-#,##0_ ;_ &quot;¥&quot;* &quot;-&quot;??_ ;_ @_ "/>
    <numFmt numFmtId="214" formatCode="0.0_ "/>
    <numFmt numFmtId="215" formatCode="[$-409]d\-mmm\-yy;@"/>
    <numFmt numFmtId="216" formatCode="0.00_);\(0.00\)"/>
    <numFmt numFmtId="217" formatCode="#,##0_ "/>
    <numFmt numFmtId="218" formatCode="_ * #,##0_ ;_ * \-#,##0_ ;_ * &quot;-&quot;??_ ;_ @_ "/>
    <numFmt numFmtId="219" formatCode="#,##0.00_);[Red]\(#,##0.00\)"/>
    <numFmt numFmtId="220" formatCode="0_);[Red]\(0\)"/>
    <numFmt numFmtId="221" formatCode="#,##0_);[Red]\(#,##0\)"/>
    <numFmt numFmtId="222" formatCode="0.00_);[Red]\(0.00\)"/>
    <numFmt numFmtId="223" formatCode="[$-409]d/mmm/yy;@"/>
    <numFmt numFmtId="224" formatCode="[$¥-804]#,##0.00"/>
    <numFmt numFmtId="225" formatCode="&quot;¥&quot;#,##0.00_);[Red]\(&quot;¥&quot;#,##0.00\)"/>
    <numFmt numFmtId="226" formatCode="#,##0;[Red]#,##0"/>
    <numFmt numFmtId="227" formatCode="&quot;¥&quot;#,##0;[Red]&quot;¥&quot;#,##0"/>
    <numFmt numFmtId="228" formatCode="0.000_ "/>
    <numFmt numFmtId="229" formatCode="0.0000_ "/>
    <numFmt numFmtId="230" formatCode="0_ "/>
    <numFmt numFmtId="231" formatCode="yyyy&quot;年&quot;m&quot;月&quot;d&quot;日&quot;;@"/>
    <numFmt numFmtId="232" formatCode="0_)"/>
  </numFmts>
  <fonts count="8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宋体"/>
      <family val="0"/>
    </font>
    <font>
      <sz val="11"/>
      <color indexed="8"/>
      <name val="宋体"/>
      <family val="0"/>
    </font>
    <font>
      <sz val="10"/>
      <color indexed="20"/>
      <name val="宋体"/>
      <family val="0"/>
    </font>
    <font>
      <sz val="10"/>
      <name val="MingLiU"/>
      <family val="3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u val="single"/>
      <sz val="11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12"/>
      <color indexed="9"/>
      <name val="黑体"/>
      <family val="3"/>
    </font>
    <font>
      <u val="single"/>
      <sz val="12"/>
      <color indexed="9"/>
      <name val="黑体"/>
      <family val="3"/>
    </font>
    <font>
      <b/>
      <sz val="9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微软雅黑"/>
      <family val="2"/>
    </font>
    <font>
      <sz val="14"/>
      <color indexed="9"/>
      <name val="黑体"/>
      <family val="3"/>
    </font>
    <font>
      <u val="single"/>
      <sz val="14"/>
      <color indexed="9"/>
      <name val="黑体"/>
      <family val="3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color theme="1"/>
      <name val="Calibri"/>
      <family val="0"/>
    </font>
    <font>
      <sz val="10"/>
      <color theme="0"/>
      <name val="Calibri"/>
      <family val="0"/>
    </font>
    <font>
      <sz val="11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1"/>
      <color theme="1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FF00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5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5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5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20" borderId="0" applyNumberFormat="0" applyBorder="0" applyAlignment="0" applyProtection="0"/>
    <xf numFmtId="0" fontId="56" fillId="21" borderId="0" applyNumberFormat="0" applyBorder="0" applyAlignment="0" applyProtection="0"/>
    <xf numFmtId="0" fontId="16" fillId="13" borderId="0" applyNumberFormat="0" applyBorder="0" applyAlignment="0" applyProtection="0"/>
    <xf numFmtId="0" fontId="56" fillId="14" borderId="0" applyNumberFormat="0" applyBorder="0" applyAlignment="0" applyProtection="0"/>
    <xf numFmtId="0" fontId="16" fillId="14" borderId="0" applyNumberFormat="0" applyBorder="0" applyAlignment="0" applyProtection="0"/>
    <xf numFmtId="0" fontId="56" fillId="22" borderId="0" applyNumberFormat="0" applyBorder="0" applyAlignment="0" applyProtection="0"/>
    <xf numFmtId="0" fontId="16" fillId="22" borderId="0" applyNumberFormat="0" applyBorder="0" applyAlignment="0" applyProtection="0"/>
    <xf numFmtId="0" fontId="56" fillId="23" borderId="0" applyNumberFormat="0" applyBorder="0" applyAlignment="0" applyProtection="0"/>
    <xf numFmtId="0" fontId="16" fillId="24" borderId="0" applyNumberFormat="0" applyBorder="0" applyAlignment="0" applyProtection="0"/>
    <xf numFmtId="0" fontId="56" fillId="25" borderId="0" applyNumberFormat="0" applyBorder="0" applyAlignment="0" applyProtection="0"/>
    <xf numFmtId="0" fontId="16" fillId="25" borderId="0" applyNumberFormat="0" applyBorder="0" applyAlignment="0" applyProtection="0"/>
    <xf numFmtId="183" fontId="2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57" fillId="0" borderId="0">
      <alignment/>
      <protection/>
    </xf>
    <xf numFmtId="0" fontId="4" fillId="0" borderId="0">
      <alignment/>
      <protection/>
    </xf>
    <xf numFmtId="0" fontId="28" fillId="26" borderId="0">
      <alignment horizontal="center" vertical="center"/>
      <protection/>
    </xf>
    <xf numFmtId="0" fontId="28" fillId="26" borderId="0">
      <alignment horizontal="righ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12" fillId="0" borderId="2" applyNumberFormat="0" applyFill="0" applyAlignment="0" applyProtection="0"/>
    <xf numFmtId="0" fontId="60" fillId="0" borderId="3" applyNumberFormat="0" applyFill="0" applyAlignment="0" applyProtection="0"/>
    <xf numFmtId="0" fontId="13" fillId="0" borderId="4" applyNumberFormat="0" applyFill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3" fillId="0" borderId="0">
      <alignment vertical="center"/>
      <protection/>
    </xf>
    <xf numFmtId="0" fontId="0" fillId="0" borderId="0">
      <alignment/>
      <protection/>
    </xf>
    <xf numFmtId="215" fontId="9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5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9" applyNumberFormat="0" applyAlignment="0" applyProtection="0"/>
    <xf numFmtId="0" fontId="26" fillId="30" borderId="10" applyNumberFormat="0" applyAlignment="0" applyProtection="0"/>
    <xf numFmtId="0" fontId="67" fillId="31" borderId="11" applyNumberFormat="0" applyAlignment="0" applyProtection="0"/>
    <xf numFmtId="0" fontId="24" fillId="32" borderId="12" applyNumberFormat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  <xf numFmtId="0" fontId="16" fillId="34" borderId="0" applyNumberFormat="0" applyBorder="0" applyAlignment="0" applyProtection="0"/>
    <xf numFmtId="0" fontId="56" fillId="35" borderId="0" applyNumberFormat="0" applyBorder="0" applyAlignment="0" applyProtection="0"/>
    <xf numFmtId="0" fontId="16" fillId="36" borderId="0" applyNumberFormat="0" applyBorder="0" applyAlignment="0" applyProtection="0"/>
    <xf numFmtId="0" fontId="56" fillId="37" borderId="0" applyNumberFormat="0" applyBorder="0" applyAlignment="0" applyProtection="0"/>
    <xf numFmtId="0" fontId="16" fillId="38" borderId="0" applyNumberFormat="0" applyBorder="0" applyAlignment="0" applyProtection="0"/>
    <xf numFmtId="0" fontId="56" fillId="39" borderId="0" applyNumberFormat="0" applyBorder="0" applyAlignment="0" applyProtection="0"/>
    <xf numFmtId="0" fontId="16" fillId="22" borderId="0" applyNumberFormat="0" applyBorder="0" applyAlignment="0" applyProtection="0"/>
    <xf numFmtId="0" fontId="56" fillId="40" borderId="0" applyNumberFormat="0" applyBorder="0" applyAlignment="0" applyProtection="0"/>
    <xf numFmtId="0" fontId="16" fillId="24" borderId="0" applyNumberFormat="0" applyBorder="0" applyAlignment="0" applyProtection="0"/>
    <xf numFmtId="0" fontId="56" fillId="41" borderId="0" applyNumberFormat="0" applyBorder="0" applyAlignment="0" applyProtection="0"/>
    <xf numFmtId="0" fontId="16" fillId="42" borderId="0" applyNumberFormat="0" applyBorder="0" applyAlignment="0" applyProtection="0"/>
    <xf numFmtId="0" fontId="71" fillId="43" borderId="0" applyNumberFormat="0" applyBorder="0" applyAlignment="0" applyProtection="0"/>
    <xf numFmtId="0" fontId="22" fillId="44" borderId="0" applyNumberFormat="0" applyBorder="0" applyAlignment="0" applyProtection="0"/>
    <xf numFmtId="0" fontId="72" fillId="29" borderId="15" applyNumberFormat="0" applyAlignment="0" applyProtection="0"/>
    <xf numFmtId="0" fontId="23" fillId="30" borderId="16" applyNumberFormat="0" applyAlignment="0" applyProtection="0"/>
    <xf numFmtId="0" fontId="73" fillId="45" borderId="9" applyNumberFormat="0" applyAlignment="0" applyProtection="0"/>
    <xf numFmtId="0" fontId="10" fillId="9" borderId="10" applyNumberFormat="0" applyAlignment="0" applyProtection="0"/>
    <xf numFmtId="0" fontId="3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5" fillId="47" borderId="18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55" fillId="48" borderId="0" xfId="0" applyFont="1" applyFill="1" applyBorder="1" applyAlignment="1">
      <alignment vertical="center"/>
    </xf>
    <xf numFmtId="0" fontId="0" fillId="48" borderId="0" xfId="0" applyFill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left" vertical="top" wrapText="1"/>
      <protection locked="0"/>
    </xf>
    <xf numFmtId="0" fontId="32" fillId="44" borderId="20" xfId="0" applyFont="1" applyFill="1" applyBorder="1" applyAlignment="1" applyProtection="1">
      <alignment horizontal="left" vertical="top" wrapText="1"/>
      <protection/>
    </xf>
    <xf numFmtId="0" fontId="32" fillId="44" borderId="19" xfId="0" applyFont="1" applyFill="1" applyBorder="1" applyAlignment="1" applyProtection="1">
      <alignment horizontal="center" vertical="top" wrapText="1"/>
      <protection locked="0"/>
    </xf>
    <xf numFmtId="0" fontId="32" fillId="44" borderId="19" xfId="0" applyFont="1" applyFill="1" applyBorder="1" applyAlignment="1" applyProtection="1">
      <alignment horizontal="center" vertical="top" wrapText="1"/>
      <protection/>
    </xf>
    <xf numFmtId="0" fontId="32" fillId="44" borderId="21" xfId="0" applyFont="1" applyFill="1" applyBorder="1" applyAlignment="1" applyProtection="1">
      <alignment horizontal="center" vertical="top" wrapText="1"/>
      <protection/>
    </xf>
    <xf numFmtId="232" fontId="31" fillId="4" borderId="20" xfId="0" applyNumberFormat="1" applyFont="1" applyFill="1" applyBorder="1" applyAlignment="1" applyProtection="1">
      <alignment horizontal="left" vertical="top" wrapText="1"/>
      <protection/>
    </xf>
    <xf numFmtId="232" fontId="31" fillId="4" borderId="21" xfId="0" applyNumberFormat="1" applyFont="1" applyFill="1" applyBorder="1" applyAlignment="1" applyProtection="1">
      <alignment horizontal="left" vertical="top" wrapText="1"/>
      <protection/>
    </xf>
    <xf numFmtId="0" fontId="74" fillId="48" borderId="19" xfId="0" applyFont="1" applyFill="1" applyBorder="1" applyAlignment="1">
      <alignment horizontal="center" vertical="center"/>
    </xf>
    <xf numFmtId="0" fontId="74" fillId="48" borderId="19" xfId="0" applyFont="1" applyFill="1" applyBorder="1" applyAlignment="1">
      <alignment horizontal="left" vertical="center"/>
    </xf>
    <xf numFmtId="219" fontId="74" fillId="48" borderId="19" xfId="0" applyNumberFormat="1" applyFont="1" applyFill="1" applyBorder="1" applyAlignment="1">
      <alignment horizontal="center" vertical="center" wrapText="1"/>
    </xf>
    <xf numFmtId="0" fontId="75" fillId="48" borderId="19" xfId="0" applyFont="1" applyFill="1" applyBorder="1" applyAlignment="1">
      <alignment horizontal="center" vertical="center"/>
    </xf>
    <xf numFmtId="216" fontId="74" fillId="48" borderId="19" xfId="0" applyNumberFormat="1" applyFont="1" applyFill="1" applyBorder="1" applyAlignment="1">
      <alignment horizontal="right" vertical="center"/>
    </xf>
    <xf numFmtId="0" fontId="74" fillId="48" borderId="0" xfId="0" applyFont="1" applyFill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209" fontId="35" fillId="0" borderId="19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0" fillId="48" borderId="0" xfId="0" applyFill="1" applyAlignment="1">
      <alignment vertical="center"/>
    </xf>
    <xf numFmtId="31" fontId="32" fillId="0" borderId="22" xfId="0" applyNumberFormat="1" applyFont="1" applyFill="1" applyBorder="1" applyAlignment="1" applyProtection="1">
      <alignment horizontal="left" vertical="top" wrapText="1"/>
      <protection locked="0"/>
    </xf>
    <xf numFmtId="0" fontId="34" fillId="48" borderId="19" xfId="0" applyFont="1" applyFill="1" applyBorder="1" applyAlignment="1">
      <alignment vertical="center"/>
    </xf>
    <xf numFmtId="0" fontId="34" fillId="48" borderId="19" xfId="0" applyFont="1" applyFill="1" applyBorder="1" applyAlignment="1">
      <alignment horizontal="center" vertical="center"/>
    </xf>
    <xf numFmtId="209" fontId="34" fillId="48" borderId="19" xfId="0" applyNumberFormat="1" applyFont="1" applyFill="1" applyBorder="1" applyAlignment="1">
      <alignment horizontal="center" vertical="center"/>
    </xf>
    <xf numFmtId="0" fontId="65" fillId="49" borderId="19" xfId="0" applyFont="1" applyFill="1" applyBorder="1" applyAlignment="1">
      <alignment horizontal="center" vertical="center"/>
    </xf>
    <xf numFmtId="0" fontId="65" fillId="50" borderId="19" xfId="0" applyFont="1" applyFill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74" fillId="48" borderId="19" xfId="0" applyFont="1" applyFill="1" applyBorder="1" applyAlignment="1">
      <alignment horizontal="left" vertical="center"/>
    </xf>
    <xf numFmtId="0" fontId="74" fillId="48" borderId="19" xfId="0" applyFont="1" applyFill="1" applyBorder="1" applyAlignment="1">
      <alignment horizontal="center" vertical="center"/>
    </xf>
    <xf numFmtId="0" fontId="55" fillId="48" borderId="0" xfId="0" applyFont="1" applyFill="1" applyBorder="1" applyAlignment="1">
      <alignment vertical="center"/>
    </xf>
    <xf numFmtId="0" fontId="65" fillId="48" borderId="0" xfId="0" applyFont="1" applyFill="1" applyBorder="1" applyAlignment="1">
      <alignment vertical="center"/>
    </xf>
    <xf numFmtId="0" fontId="65" fillId="48" borderId="19" xfId="0" applyFont="1" applyFill="1" applyBorder="1" applyAlignment="1">
      <alignment horizontal="center" vertical="center"/>
    </xf>
    <xf numFmtId="0" fontId="65" fillId="48" borderId="19" xfId="0" applyFont="1" applyFill="1" applyBorder="1" applyAlignment="1">
      <alignment horizontal="center" vertical="center" wrapText="1"/>
    </xf>
    <xf numFmtId="0" fontId="65" fillId="48" borderId="19" xfId="0" applyFont="1" applyFill="1" applyBorder="1" applyAlignment="1">
      <alignment horizontal="center" vertical="center" wrapText="1"/>
    </xf>
    <xf numFmtId="0" fontId="65" fillId="51" borderId="19" xfId="0" applyFont="1" applyFill="1" applyBorder="1" applyAlignment="1">
      <alignment horizontal="center" vertical="center"/>
    </xf>
    <xf numFmtId="0" fontId="65" fillId="48" borderId="19" xfId="0" applyFont="1" applyFill="1" applyBorder="1" applyAlignment="1">
      <alignment horizontal="center" vertical="center" wrapText="1"/>
    </xf>
    <xf numFmtId="0" fontId="65" fillId="48" borderId="19" xfId="0" applyFont="1" applyFill="1" applyBorder="1" applyAlignment="1">
      <alignment horizontal="center" vertical="center"/>
    </xf>
    <xf numFmtId="231" fontId="32" fillId="0" borderId="23" xfId="0" applyNumberFormat="1" applyFont="1" applyFill="1" applyBorder="1" applyAlignment="1" applyProtection="1">
      <alignment vertical="center" wrapText="1"/>
      <protection locked="0"/>
    </xf>
    <xf numFmtId="0" fontId="65" fillId="50" borderId="19" xfId="0" applyFont="1" applyFill="1" applyBorder="1" applyAlignment="1">
      <alignment horizontal="center" vertical="center"/>
    </xf>
    <xf numFmtId="0" fontId="65" fillId="52" borderId="19" xfId="0" applyFont="1" applyFill="1" applyBorder="1" applyAlignment="1">
      <alignment horizontal="center" vertical="center"/>
    </xf>
    <xf numFmtId="0" fontId="65" fillId="52" borderId="19" xfId="0" applyFont="1" applyFill="1" applyBorder="1" applyAlignment="1">
      <alignment horizontal="center" vertical="center"/>
    </xf>
    <xf numFmtId="0" fontId="65" fillId="49" borderId="19" xfId="0" applyFont="1" applyFill="1" applyBorder="1" applyAlignment="1">
      <alignment horizontal="center" vertical="center"/>
    </xf>
    <xf numFmtId="0" fontId="65" fillId="48" borderId="19" xfId="0" applyFont="1" applyFill="1" applyBorder="1" applyAlignment="1">
      <alignment horizontal="center" vertical="center"/>
    </xf>
    <xf numFmtId="0" fontId="65" fillId="48" borderId="19" xfId="0" applyFont="1" applyFill="1" applyBorder="1" applyAlignment="1">
      <alignment horizontal="center" vertical="center" wrapText="1"/>
    </xf>
    <xf numFmtId="0" fontId="65" fillId="51" borderId="19" xfId="0" applyFont="1" applyFill="1" applyBorder="1" applyAlignment="1">
      <alignment horizontal="center" vertical="center"/>
    </xf>
    <xf numFmtId="0" fontId="65" fillId="51" borderId="19" xfId="0" applyFont="1" applyFill="1" applyBorder="1" applyAlignment="1">
      <alignment horizontal="center" vertical="center" wrapText="1"/>
    </xf>
    <xf numFmtId="0" fontId="65" fillId="51" borderId="19" xfId="0" applyFont="1" applyFill="1" applyBorder="1" applyAlignment="1">
      <alignment horizontal="center" vertical="center" wrapText="1"/>
    </xf>
    <xf numFmtId="0" fontId="34" fillId="48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/>
    </xf>
    <xf numFmtId="216" fontId="37" fillId="0" borderId="19" xfId="0" applyNumberFormat="1" applyFont="1" applyFill="1" applyBorder="1" applyAlignment="1">
      <alignment horizontal="right" vertical="center"/>
    </xf>
    <xf numFmtId="0" fontId="37" fillId="0" borderId="19" xfId="16" applyFont="1" applyFill="1" applyBorder="1" applyAlignment="1">
      <alignment horizontal="left" vertical="center"/>
      <protection/>
    </xf>
    <xf numFmtId="0" fontId="37" fillId="0" borderId="19" xfId="16" applyFont="1" applyFill="1" applyBorder="1" applyAlignment="1">
      <alignment horizontal="center" vertical="center"/>
      <protection/>
    </xf>
    <xf numFmtId="216" fontId="37" fillId="0" borderId="19" xfId="0" applyNumberFormat="1" applyFont="1" applyFill="1" applyBorder="1" applyAlignment="1">
      <alignment vertical="center"/>
    </xf>
    <xf numFmtId="216" fontId="37" fillId="0" borderId="19" xfId="256" applyNumberFormat="1" applyFont="1" applyFill="1" applyBorder="1" applyAlignment="1">
      <alignment vertical="center"/>
    </xf>
    <xf numFmtId="0" fontId="37" fillId="0" borderId="19" xfId="16" applyFont="1" applyFill="1" applyBorder="1" applyAlignment="1">
      <alignment horizontal="left"/>
      <protection/>
    </xf>
    <xf numFmtId="0" fontId="74" fillId="48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 applyProtection="1">
      <alignment horizontal="left" vertical="center" wrapText="1"/>
      <protection locked="0"/>
    </xf>
    <xf numFmtId="31" fontId="3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44" borderId="20" xfId="0" applyFont="1" applyFill="1" applyBorder="1" applyAlignment="1" applyProtection="1">
      <alignment horizontal="center" vertical="top" wrapText="1"/>
      <protection/>
    </xf>
    <xf numFmtId="0" fontId="40" fillId="0" borderId="0" xfId="0" applyFont="1" applyAlignment="1">
      <alignment vertical="center"/>
    </xf>
    <xf numFmtId="0" fontId="65" fillId="49" borderId="19" xfId="0" applyFont="1" applyFill="1" applyBorder="1" applyAlignment="1">
      <alignment horizontal="center" vertical="center"/>
    </xf>
    <xf numFmtId="0" fontId="65" fillId="51" borderId="19" xfId="0" applyFont="1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0" fillId="53" borderId="24" xfId="0" applyFont="1" applyFill="1" applyBorder="1" applyAlignment="1">
      <alignment horizontal="center" vertical="center"/>
    </xf>
    <xf numFmtId="0" fontId="0" fillId="53" borderId="24" xfId="0" applyFill="1" applyBorder="1" applyAlignment="1">
      <alignment horizontal="center" vertical="center"/>
    </xf>
    <xf numFmtId="0" fontId="65" fillId="48" borderId="19" xfId="0" applyFont="1" applyFill="1" applyBorder="1" applyAlignment="1">
      <alignment horizontal="center" vertical="center" wrapText="1"/>
    </xf>
    <xf numFmtId="0" fontId="77" fillId="50" borderId="19" xfId="0" applyFont="1" applyFill="1" applyBorder="1" applyAlignment="1">
      <alignment horizontal="center" vertical="center" wrapText="1"/>
    </xf>
    <xf numFmtId="0" fontId="78" fillId="49" borderId="19" xfId="0" applyFont="1" applyFill="1" applyBorder="1" applyAlignment="1">
      <alignment horizontal="center" vertical="center" wrapText="1"/>
    </xf>
    <xf numFmtId="0" fontId="78" fillId="49" borderId="19" xfId="0" applyFont="1" applyFill="1" applyBorder="1" applyAlignment="1">
      <alignment horizontal="center" vertical="center"/>
    </xf>
    <xf numFmtId="0" fontId="78" fillId="52" borderId="25" xfId="0" applyFont="1" applyFill="1" applyBorder="1" applyAlignment="1">
      <alignment horizontal="center" vertical="center" wrapText="1"/>
    </xf>
    <xf numFmtId="0" fontId="78" fillId="52" borderId="26" xfId="0" applyFont="1" applyFill="1" applyBorder="1" applyAlignment="1">
      <alignment horizontal="center" vertical="center" wrapText="1"/>
    </xf>
    <xf numFmtId="0" fontId="78" fillId="52" borderId="26" xfId="0" applyFont="1" applyFill="1" applyBorder="1" applyAlignment="1">
      <alignment horizontal="center" vertical="center"/>
    </xf>
    <xf numFmtId="0" fontId="77" fillId="49" borderId="19" xfId="0" applyFont="1" applyFill="1" applyBorder="1" applyAlignment="1">
      <alignment horizontal="center" vertical="center" wrapText="1"/>
    </xf>
    <xf numFmtId="0" fontId="65" fillId="48" borderId="22" xfId="0" applyFont="1" applyFill="1" applyBorder="1" applyAlignment="1">
      <alignment horizontal="center" vertical="center"/>
    </xf>
    <xf numFmtId="0" fontId="65" fillId="48" borderId="27" xfId="0" applyFont="1" applyFill="1" applyBorder="1" applyAlignment="1">
      <alignment horizontal="center" vertical="center"/>
    </xf>
    <xf numFmtId="0" fontId="65" fillId="48" borderId="28" xfId="0" applyFont="1" applyFill="1" applyBorder="1" applyAlignment="1">
      <alignment horizontal="center" vertical="center"/>
    </xf>
    <xf numFmtId="0" fontId="78" fillId="50" borderId="19" xfId="0" applyFont="1" applyFill="1" applyBorder="1" applyAlignment="1">
      <alignment horizontal="center" vertical="center" wrapText="1"/>
    </xf>
    <xf numFmtId="0" fontId="78" fillId="50" borderId="19" xfId="0" applyFont="1" applyFill="1" applyBorder="1" applyAlignment="1">
      <alignment horizontal="center" vertical="center"/>
    </xf>
    <xf numFmtId="0" fontId="29" fillId="54" borderId="29" xfId="0" applyFont="1" applyFill="1" applyBorder="1" applyAlignment="1" applyProtection="1">
      <alignment horizontal="center" vertical="center" wrapText="1"/>
      <protection locked="0"/>
    </xf>
    <xf numFmtId="0" fontId="29" fillId="54" borderId="30" xfId="0" applyFont="1" applyFill="1" applyBorder="1" applyAlignment="1" applyProtection="1">
      <alignment horizontal="center" vertical="center" wrapText="1"/>
      <protection locked="0"/>
    </xf>
    <xf numFmtId="0" fontId="29" fillId="54" borderId="31" xfId="0" applyFont="1" applyFill="1" applyBorder="1" applyAlignment="1" applyProtection="1">
      <alignment horizontal="center" vertical="center" wrapText="1"/>
      <protection locked="0"/>
    </xf>
    <xf numFmtId="0" fontId="29" fillId="54" borderId="20" xfId="0" applyFont="1" applyFill="1" applyBorder="1" applyAlignment="1" applyProtection="1">
      <alignment horizontal="center" vertical="center" wrapText="1"/>
      <protection locked="0"/>
    </xf>
    <xf numFmtId="0" fontId="29" fillId="54" borderId="19" xfId="0" applyFont="1" applyFill="1" applyBorder="1" applyAlignment="1" applyProtection="1">
      <alignment horizontal="center" vertical="center" wrapText="1"/>
      <protection locked="0"/>
    </xf>
    <xf numFmtId="0" fontId="29" fillId="54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left" vertical="top" wrapText="1"/>
      <protection locked="0"/>
    </xf>
    <xf numFmtId="0" fontId="31" fillId="0" borderId="27" xfId="0" applyFont="1" applyFill="1" applyBorder="1" applyAlignment="1" applyProtection="1">
      <alignment horizontal="left" vertical="top" wrapText="1"/>
      <protection locked="0"/>
    </xf>
    <xf numFmtId="0" fontId="31" fillId="0" borderId="28" xfId="0" applyFont="1" applyFill="1" applyBorder="1" applyAlignment="1" applyProtection="1">
      <alignment horizontal="left" vertical="top" wrapText="1"/>
      <protection locked="0"/>
    </xf>
    <xf numFmtId="31" fontId="31" fillId="0" borderId="19" xfId="0" applyNumberFormat="1" applyFont="1" applyFill="1" applyBorder="1" applyAlignment="1" applyProtection="1">
      <alignment horizontal="left" vertical="top" wrapText="1"/>
      <protection locked="0"/>
    </xf>
    <xf numFmtId="31" fontId="32" fillId="0" borderId="19" xfId="0" applyNumberFormat="1" applyFont="1" applyFill="1" applyBorder="1" applyAlignment="1" applyProtection="1">
      <alignment horizontal="left" vertical="top" wrapText="1"/>
      <protection locked="0"/>
    </xf>
    <xf numFmtId="0" fontId="34" fillId="48" borderId="19" xfId="0" applyFont="1" applyFill="1" applyBorder="1" applyAlignment="1">
      <alignment horizontal="center" vertical="center"/>
    </xf>
    <xf numFmtId="0" fontId="34" fillId="4" borderId="19" xfId="0" applyFont="1" applyFill="1" applyBorder="1" applyAlignment="1" applyProtection="1">
      <alignment horizontal="left" vertical="center" wrapText="1"/>
      <protection locked="0"/>
    </xf>
    <xf numFmtId="0" fontId="38" fillId="54" borderId="29" xfId="0" applyFont="1" applyFill="1" applyBorder="1" applyAlignment="1" applyProtection="1">
      <alignment horizontal="center" vertical="center" wrapText="1"/>
      <protection locked="0"/>
    </xf>
    <xf numFmtId="0" fontId="38" fillId="54" borderId="30" xfId="0" applyFont="1" applyFill="1" applyBorder="1" applyAlignment="1" applyProtection="1">
      <alignment horizontal="center" vertical="center" wrapText="1"/>
      <protection locked="0"/>
    </xf>
    <xf numFmtId="0" fontId="38" fillId="54" borderId="31" xfId="0" applyFont="1" applyFill="1" applyBorder="1" applyAlignment="1" applyProtection="1">
      <alignment horizontal="center" vertical="center" wrapText="1"/>
      <protection locked="0"/>
    </xf>
    <xf numFmtId="0" fontId="38" fillId="54" borderId="20" xfId="0" applyFont="1" applyFill="1" applyBorder="1" applyAlignment="1" applyProtection="1">
      <alignment horizontal="center" vertical="center" wrapText="1"/>
      <protection locked="0"/>
    </xf>
    <xf numFmtId="0" fontId="38" fillId="54" borderId="19" xfId="0" applyFont="1" applyFill="1" applyBorder="1" applyAlignment="1" applyProtection="1">
      <alignment horizontal="center" vertical="center" wrapText="1"/>
      <protection locked="0"/>
    </xf>
    <xf numFmtId="0" fontId="38" fillId="54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left" vertical="center" wrapText="1"/>
      <protection locked="0"/>
    </xf>
    <xf numFmtId="0" fontId="31" fillId="0" borderId="27" xfId="0" applyFont="1" applyFill="1" applyBorder="1" applyAlignment="1" applyProtection="1">
      <alignment horizontal="left" vertical="center" wrapText="1"/>
      <protection locked="0"/>
    </xf>
    <xf numFmtId="0" fontId="31" fillId="0" borderId="28" xfId="0" applyFont="1" applyFill="1" applyBorder="1" applyAlignment="1" applyProtection="1">
      <alignment horizontal="left" vertical="center" wrapText="1"/>
      <protection locked="0"/>
    </xf>
    <xf numFmtId="31" fontId="31" fillId="0" borderId="19" xfId="0" applyNumberFormat="1" applyFont="1" applyFill="1" applyBorder="1" applyAlignment="1" applyProtection="1">
      <alignment horizontal="left" vertical="center" wrapText="1"/>
      <protection locked="0"/>
    </xf>
    <xf numFmtId="31" fontId="3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9" fillId="48" borderId="19" xfId="0" applyFont="1" applyFill="1" applyBorder="1" applyAlignment="1">
      <alignment horizontal="center" vertical="center"/>
    </xf>
  </cellXfs>
  <cellStyles count="290">
    <cellStyle name="Normal" xfId="0"/>
    <cellStyle name="_ET_STYLE_NoName_00_" xfId="15"/>
    <cellStyle name="0,0&#13;&#10;NA&#13;&#10;" xfId="16"/>
    <cellStyle name="0,0&#13;&#10;NA&#13;&#10; 2" xfId="17"/>
    <cellStyle name="0,0&#13;&#10;NA&#13;&#10;_1005 - Sch5 for CCW" xfId="18"/>
    <cellStyle name="20% - 强调文字颜色 1" xfId="19"/>
    <cellStyle name="20% - 强调文字颜色 1 2" xfId="20"/>
    <cellStyle name="20% - 强调文字颜色 1 2 2" xfId="21"/>
    <cellStyle name="20% - 强调文字颜色 2" xfId="22"/>
    <cellStyle name="20% - 强调文字颜色 2 2" xfId="23"/>
    <cellStyle name="20% - 强调文字颜色 2 2 2" xfId="24"/>
    <cellStyle name="20% - 强调文字颜色 3" xfId="25"/>
    <cellStyle name="20% - 强调文字颜色 3 2" xfId="26"/>
    <cellStyle name="20% - 强调文字颜色 3 2 2" xfId="27"/>
    <cellStyle name="20% - 强调文字颜色 4" xfId="28"/>
    <cellStyle name="20% - 强调文字颜色 4 2" xfId="29"/>
    <cellStyle name="20% - 强调文字颜色 4 2 2" xfId="30"/>
    <cellStyle name="20% - 强调文字颜色 5" xfId="31"/>
    <cellStyle name="20% - 强调文字颜色 5 2" xfId="32"/>
    <cellStyle name="20% - 强调文字颜色 5 2 2" xfId="33"/>
    <cellStyle name="20% - 强调文字颜色 6" xfId="34"/>
    <cellStyle name="20% - 强调文字颜色 6 2" xfId="35"/>
    <cellStyle name="20% - 强调文字颜色 6 2 2" xfId="36"/>
    <cellStyle name="40% - 强调文字颜色 1" xfId="37"/>
    <cellStyle name="40% - 强调文字颜色 1 2" xfId="38"/>
    <cellStyle name="40% - 强调文字颜色 1 2 2" xfId="39"/>
    <cellStyle name="40% - 强调文字颜色 2" xfId="40"/>
    <cellStyle name="40% - 强调文字颜色 2 2" xfId="41"/>
    <cellStyle name="40% - 强调文字颜色 2 2 2" xfId="42"/>
    <cellStyle name="40% - 强调文字颜色 3" xfId="43"/>
    <cellStyle name="40% - 强调文字颜色 3 2" xfId="44"/>
    <cellStyle name="40% - 强调文字颜色 3 2 2" xfId="45"/>
    <cellStyle name="40% - 强调文字颜色 4" xfId="46"/>
    <cellStyle name="40% - 强调文字颜色 4 2" xfId="47"/>
    <cellStyle name="40% - 强调文字颜色 4 2 2" xfId="48"/>
    <cellStyle name="40% - 强调文字颜色 5" xfId="49"/>
    <cellStyle name="40% - 强调文字颜色 5 2" xfId="50"/>
    <cellStyle name="40% - 强调文字颜色 5 2 2" xfId="51"/>
    <cellStyle name="40% - 强调文字颜色 6" xfId="52"/>
    <cellStyle name="40% - 强调文字颜色 6 2" xfId="53"/>
    <cellStyle name="40% - 强调文字颜色 6 2 2" xfId="54"/>
    <cellStyle name="60% - 强调文字颜色 1" xfId="55"/>
    <cellStyle name="60% - 强调文字颜色 1 2" xfId="56"/>
    <cellStyle name="60% - 强调文字颜色 2" xfId="57"/>
    <cellStyle name="60% - 强调文字颜色 2 2" xfId="58"/>
    <cellStyle name="60% - 强调文字颜色 3" xfId="59"/>
    <cellStyle name="60% - 强调文字颜色 3 2" xfId="60"/>
    <cellStyle name="60% - 强调文字颜色 4" xfId="61"/>
    <cellStyle name="60% - 强调文字颜色 4 2" xfId="62"/>
    <cellStyle name="60% - 强调文字颜色 5" xfId="63"/>
    <cellStyle name="60% - 强调文字颜色 5 2" xfId="64"/>
    <cellStyle name="60% - 强调文字颜色 6" xfId="65"/>
    <cellStyle name="60% - 强调文字颜色 6 2" xfId="66"/>
    <cellStyle name="Comma 2" xfId="67"/>
    <cellStyle name="Comma 5" xfId="68"/>
    <cellStyle name="Normal 2" xfId="69"/>
    <cellStyle name="Normal_abb i-bus 配置及报价" xfId="70"/>
    <cellStyle name="S7" xfId="71"/>
    <cellStyle name="S9" xfId="72"/>
    <cellStyle name="Style 1" xfId="73"/>
    <cellStyle name="Percent" xfId="74"/>
    <cellStyle name="标题" xfId="75"/>
    <cellStyle name="标题 1" xfId="76"/>
    <cellStyle name="标题 1 2" xfId="77"/>
    <cellStyle name="标题 2" xfId="78"/>
    <cellStyle name="标题 2 2" xfId="79"/>
    <cellStyle name="标题 3" xfId="80"/>
    <cellStyle name="标题 3 2" xfId="81"/>
    <cellStyle name="标题 4" xfId="82"/>
    <cellStyle name="标题 4 2" xfId="83"/>
    <cellStyle name="标题 5" xfId="84"/>
    <cellStyle name="差" xfId="85"/>
    <cellStyle name="差 2" xfId="86"/>
    <cellStyle name="差_Ballroom" xfId="87"/>
    <cellStyle name="差_Beijing Four Seasons Hotel Spec part 5 100601 AW" xfId="88"/>
    <cellStyle name="差_Hotel Spec Part 5 EQ List_110406" xfId="89"/>
    <cellStyle name="差_Hotel Spec Part 5 EQ List_11222" xfId="90"/>
    <cellStyle name="差_报价" xfId="91"/>
    <cellStyle name="差_四季清单对比" xfId="92"/>
    <cellStyle name="差_整体报价" xfId="93"/>
    <cellStyle name="常规 10" xfId="94"/>
    <cellStyle name="常规 11" xfId="95"/>
    <cellStyle name="常规 16" xfId="96"/>
    <cellStyle name="常规 2" xfId="97"/>
    <cellStyle name="常规 2 10" xfId="98"/>
    <cellStyle name="常规 2 2" xfId="99"/>
    <cellStyle name="常规 2 2 2" xfId="100"/>
    <cellStyle name="常规 2 2 2 2" xfId="101"/>
    <cellStyle name="常规 2 2 2 2 2" xfId="102"/>
    <cellStyle name="常规 2 2 2 2_报价" xfId="103"/>
    <cellStyle name="常规 2 2 2 3" xfId="104"/>
    <cellStyle name="常规 2 2 2 4" xfId="105"/>
    <cellStyle name="常规 2 2 2_报价" xfId="106"/>
    <cellStyle name="常规 2 2 3" xfId="107"/>
    <cellStyle name="常规 2 2 3 2" xfId="108"/>
    <cellStyle name="常规 2 2 4" xfId="109"/>
    <cellStyle name="常规 2 2 5" xfId="110"/>
    <cellStyle name="常规 2 2 6" xfId="111"/>
    <cellStyle name="常规 2 2_Ballroom" xfId="112"/>
    <cellStyle name="常规 2 3" xfId="113"/>
    <cellStyle name="常规 2 3 2" xfId="114"/>
    <cellStyle name="常规 2 3 2 2" xfId="115"/>
    <cellStyle name="常规 2 3 2 3" xfId="116"/>
    <cellStyle name="常规 2 3 2 4" xfId="117"/>
    <cellStyle name="常规 2 3 2_报价" xfId="118"/>
    <cellStyle name="常规 2 3 3" xfId="119"/>
    <cellStyle name="常规 2 3 3 2" xfId="120"/>
    <cellStyle name="常规 2 3 4" xfId="121"/>
    <cellStyle name="常规 2 3 5" xfId="122"/>
    <cellStyle name="常规 2 3_报价" xfId="123"/>
    <cellStyle name="常规 2 4" xfId="124"/>
    <cellStyle name="常规 2 4 2" xfId="125"/>
    <cellStyle name="常规 2 4 2 2" xfId="126"/>
    <cellStyle name="常规 2 4 2 3" xfId="127"/>
    <cellStyle name="常规 2 4 2_报价" xfId="128"/>
    <cellStyle name="常规 2 4 3" xfId="129"/>
    <cellStyle name="常规 2 4 3 2" xfId="130"/>
    <cellStyle name="常规 2 4 4" xfId="131"/>
    <cellStyle name="常规 2 4 5" xfId="132"/>
    <cellStyle name="常规 2 4 6" xfId="133"/>
    <cellStyle name="常规 2 4_报价" xfId="134"/>
    <cellStyle name="常规 2 5" xfId="135"/>
    <cellStyle name="常规 2 5 2" xfId="136"/>
    <cellStyle name="常规 2 5 3" xfId="137"/>
    <cellStyle name="常规 2 5 4" xfId="138"/>
    <cellStyle name="常规 2 5_报价" xfId="139"/>
    <cellStyle name="常规 2 6" xfId="140"/>
    <cellStyle name="常规 2 6 2" xfId="141"/>
    <cellStyle name="常规 2 6_报价" xfId="142"/>
    <cellStyle name="常规 2 7" xfId="143"/>
    <cellStyle name="常规 2 7 2" xfId="144"/>
    <cellStyle name="常规 2 8" xfId="145"/>
    <cellStyle name="常规 2 9" xfId="146"/>
    <cellStyle name="常规 3" xfId="147"/>
    <cellStyle name="常规 3 2" xfId="148"/>
    <cellStyle name="常规 3 2 2" xfId="149"/>
    <cellStyle name="常规 3 2 3" xfId="150"/>
    <cellStyle name="常规 3 2_报价" xfId="151"/>
    <cellStyle name="常规 3 3" xfId="152"/>
    <cellStyle name="常规 3 3 2" xfId="153"/>
    <cellStyle name="常规 3 3 3" xfId="154"/>
    <cellStyle name="常规 3 3 4" xfId="155"/>
    <cellStyle name="常规 3 3_报价" xfId="156"/>
    <cellStyle name="常规 3 4" xfId="157"/>
    <cellStyle name="常规 3 4 2" xfId="158"/>
    <cellStyle name="常规 3 5" xfId="159"/>
    <cellStyle name="常规 4" xfId="160"/>
    <cellStyle name="常规 4 2" xfId="161"/>
    <cellStyle name="常规 4 2 2" xfId="162"/>
    <cellStyle name="常规 4 2 3" xfId="163"/>
    <cellStyle name="常规 4 2_报价" xfId="164"/>
    <cellStyle name="常规 4 3" xfId="165"/>
    <cellStyle name="常规 4 3 2" xfId="166"/>
    <cellStyle name="常规 4 3 3" xfId="167"/>
    <cellStyle name="常规 4 3 4" xfId="168"/>
    <cellStyle name="常规 4 3_报价" xfId="169"/>
    <cellStyle name="常规 4 4" xfId="170"/>
    <cellStyle name="常规 4 4 2" xfId="171"/>
    <cellStyle name="常规 4 5" xfId="172"/>
    <cellStyle name="常规 4 6" xfId="173"/>
    <cellStyle name="常规 5" xfId="174"/>
    <cellStyle name="常规 5 2" xfId="175"/>
    <cellStyle name="常规 5 2 2" xfId="176"/>
    <cellStyle name="常规 5 2 3" xfId="177"/>
    <cellStyle name="常规 5 2_报价" xfId="178"/>
    <cellStyle name="常规 5 3" xfId="179"/>
    <cellStyle name="常规 5 3 2" xfId="180"/>
    <cellStyle name="常规 5 3_报价" xfId="181"/>
    <cellStyle name="常规 5 4" xfId="182"/>
    <cellStyle name="常规 6" xfId="183"/>
    <cellStyle name="常规 6 2" xfId="184"/>
    <cellStyle name="常规 6 3" xfId="185"/>
    <cellStyle name="常规 6 4" xfId="186"/>
    <cellStyle name="常规 6_报价" xfId="187"/>
    <cellStyle name="常规 7" xfId="188"/>
    <cellStyle name="常规 7 2" xfId="189"/>
    <cellStyle name="常规 7 3" xfId="190"/>
    <cellStyle name="常规 7_报价" xfId="191"/>
    <cellStyle name="常规 8" xfId="192"/>
    <cellStyle name="常规 8 2" xfId="193"/>
    <cellStyle name="常规 8 3" xfId="194"/>
    <cellStyle name="常规 8 4" xfId="195"/>
    <cellStyle name="常规 9" xfId="196"/>
    <cellStyle name="Hyperlink" xfId="197"/>
    <cellStyle name="好" xfId="198"/>
    <cellStyle name="好 2" xfId="199"/>
    <cellStyle name="好_Ballroom" xfId="200"/>
    <cellStyle name="好_Beijing Four Seasons Hotel Spec part 5 100601 AW" xfId="201"/>
    <cellStyle name="好_Beijing Four Seasons Hotel Spec part 5 100601 AW_报价" xfId="202"/>
    <cellStyle name="好_Beijing Four Seasons Hotel Spec part 5 100601 AW_整体报价" xfId="203"/>
    <cellStyle name="好_Daqing Wanda Sharaton Hotel Spec part 5 101117" xfId="204"/>
    <cellStyle name="好_Daqing Wanda Sharaton Hotel Spec part 5 101117 2" xfId="205"/>
    <cellStyle name="好_Daqing Wanda Sharaton Hotel Spec part 5 101117 2_报价" xfId="206"/>
    <cellStyle name="好_Daqing Wanda Sharaton Hotel Spec part 5 101117 2_整体报价" xfId="207"/>
    <cellStyle name="好_Daqing Wanda Sharaton Hotel Spec part 5 101117 3" xfId="208"/>
    <cellStyle name="好_Daqing Wanda Sharaton Hotel Spec part 5 101117 3_报价" xfId="209"/>
    <cellStyle name="好_Daqing Wanda Sharaton Hotel Spec part 5 101117 3_整体报价" xfId="210"/>
    <cellStyle name="好_Hotel Spec Part 5 EQ List_110406" xfId="211"/>
    <cellStyle name="好_Hotel Spec Part 5 EQ List_11222" xfId="212"/>
    <cellStyle name="好_报价" xfId="213"/>
    <cellStyle name="好_四季清单对比" xfId="214"/>
    <cellStyle name="好_四季清单对比_报价" xfId="215"/>
    <cellStyle name="好_四季清单对比_整体报价" xfId="216"/>
    <cellStyle name="好_整体报价" xfId="217"/>
    <cellStyle name="汇总" xfId="218"/>
    <cellStyle name="汇总 2" xfId="219"/>
    <cellStyle name="Currency" xfId="220"/>
    <cellStyle name="货币 2" xfId="221"/>
    <cellStyle name="货币 2 2" xfId="222"/>
    <cellStyle name="货币 2 2 2" xfId="223"/>
    <cellStyle name="货币 2 2 3" xfId="224"/>
    <cellStyle name="货币 2 2 4" xfId="225"/>
    <cellStyle name="货币 2 3" xfId="226"/>
    <cellStyle name="货币 2 3 2" xfId="227"/>
    <cellStyle name="货币 2 4" xfId="228"/>
    <cellStyle name="货币 2 5" xfId="229"/>
    <cellStyle name="货币 2 6" xfId="230"/>
    <cellStyle name="货币 3" xfId="231"/>
    <cellStyle name="货币 3 2" xfId="232"/>
    <cellStyle name="货币 3 2 2" xfId="233"/>
    <cellStyle name="货币 3 2 3" xfId="234"/>
    <cellStyle name="货币 3 2 4" xfId="235"/>
    <cellStyle name="货币 3 3" xfId="236"/>
    <cellStyle name="货币 3 3 2" xfId="237"/>
    <cellStyle name="货币 3 4" xfId="238"/>
    <cellStyle name="货币 3 5" xfId="239"/>
    <cellStyle name="货币 4" xfId="240"/>
    <cellStyle name="货币 4 2" xfId="241"/>
    <cellStyle name="货币 4 3" xfId="242"/>
    <cellStyle name="货币 4 4" xfId="243"/>
    <cellStyle name="货币 5" xfId="244"/>
    <cellStyle name="Currency [0]" xfId="245"/>
    <cellStyle name="计算" xfId="246"/>
    <cellStyle name="计算 2" xfId="247"/>
    <cellStyle name="检查单元格" xfId="248"/>
    <cellStyle name="检查单元格 2" xfId="249"/>
    <cellStyle name="解释性文本" xfId="250"/>
    <cellStyle name="解释性文本 2" xfId="251"/>
    <cellStyle name="警告文本" xfId="252"/>
    <cellStyle name="警告文本 2" xfId="253"/>
    <cellStyle name="链接单元格" xfId="254"/>
    <cellStyle name="链接单元格 2" xfId="255"/>
    <cellStyle name="Comma" xfId="256"/>
    <cellStyle name="千位分隔 2" xfId="257"/>
    <cellStyle name="千位分隔 2 2" xfId="258"/>
    <cellStyle name="千位分隔 2 2 2" xfId="259"/>
    <cellStyle name="千位分隔 2 2 3" xfId="260"/>
    <cellStyle name="千位分隔 2 3" xfId="261"/>
    <cellStyle name="千位分隔 2 3 2" xfId="262"/>
    <cellStyle name="千位分隔 2 4" xfId="263"/>
    <cellStyle name="千位分隔 2 5" xfId="264"/>
    <cellStyle name="千位分隔 2 6" xfId="265"/>
    <cellStyle name="千位分隔 3" xfId="266"/>
    <cellStyle name="千位分隔 3 2" xfId="267"/>
    <cellStyle name="千位分隔 3 2 2" xfId="268"/>
    <cellStyle name="千位分隔 3 2 3" xfId="269"/>
    <cellStyle name="千位分隔 3 3" xfId="270"/>
    <cellStyle name="千位分隔 3 3 2" xfId="271"/>
    <cellStyle name="千位分隔 3 4" xfId="272"/>
    <cellStyle name="千位分隔 3 5" xfId="273"/>
    <cellStyle name="千位分隔 3 6" xfId="274"/>
    <cellStyle name="千位分隔 4" xfId="275"/>
    <cellStyle name="千位分隔 4 2" xfId="276"/>
    <cellStyle name="千位分隔 4 3" xfId="277"/>
    <cellStyle name="千位分隔 4 4" xfId="278"/>
    <cellStyle name="千位分隔 5" xfId="279"/>
    <cellStyle name="千位分隔 5 2" xfId="280"/>
    <cellStyle name="千位分隔 6" xfId="281"/>
    <cellStyle name="Comma [0]" xfId="282"/>
    <cellStyle name="强调文字颜色 1" xfId="283"/>
    <cellStyle name="强调文字颜色 1 2" xfId="284"/>
    <cellStyle name="强调文字颜色 2" xfId="285"/>
    <cellStyle name="强调文字颜色 2 2" xfId="286"/>
    <cellStyle name="强调文字颜色 3" xfId="287"/>
    <cellStyle name="强调文字颜色 3 2" xfId="288"/>
    <cellStyle name="强调文字颜色 4" xfId="289"/>
    <cellStyle name="强调文字颜色 4 2" xfId="290"/>
    <cellStyle name="强调文字颜色 5" xfId="291"/>
    <cellStyle name="强调文字颜色 5 2" xfId="292"/>
    <cellStyle name="强调文字颜色 6" xfId="293"/>
    <cellStyle name="强调文字颜色 6 2" xfId="294"/>
    <cellStyle name="适中" xfId="295"/>
    <cellStyle name="适中 2" xfId="296"/>
    <cellStyle name="输出" xfId="297"/>
    <cellStyle name="输出 2" xfId="298"/>
    <cellStyle name="输入" xfId="299"/>
    <cellStyle name="输入 2" xfId="300"/>
    <cellStyle name="Followed Hyperlink" xfId="301"/>
    <cellStyle name="注释" xfId="302"/>
    <cellStyle name="注释 2" xfId="3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pane xSplit="3" ySplit="2" topLeftCell="D91" activePane="bottomRight" state="frozen"/>
      <selection pane="topLeft" activeCell="A1" sqref="A1"/>
      <selection pane="topRight" activeCell="W1" sqref="W1"/>
      <selection pane="bottomLeft" activeCell="A6" sqref="A6"/>
      <selection pane="bottomRight" activeCell="P110" sqref="P110"/>
    </sheetView>
  </sheetViews>
  <sheetFormatPr defaultColWidth="8.75390625" defaultRowHeight="14.25"/>
  <cols>
    <col min="1" max="1" width="6.00390625" style="2" customWidth="1"/>
    <col min="2" max="2" width="7.50390625" style="2" customWidth="1"/>
    <col min="3" max="3" width="16.75390625" style="2" customWidth="1"/>
    <col min="4" max="5" width="6.375" style="2" customWidth="1"/>
    <col min="6" max="6" width="5.625" style="2" customWidth="1"/>
    <col min="7" max="7" width="5.75390625" style="2" customWidth="1"/>
    <col min="8" max="8" width="6.375" style="2" customWidth="1"/>
    <col min="9" max="9" width="6.625" style="2" customWidth="1"/>
    <col min="10" max="10" width="7.25390625" style="2" customWidth="1"/>
    <col min="11" max="11" width="7.625" style="2" customWidth="1"/>
    <col min="12" max="13" width="8.875" style="2" customWidth="1"/>
    <col min="14" max="16384" width="8.75390625" style="2" customWidth="1"/>
  </cols>
  <sheetData>
    <row r="1" spans="1:13" s="32" customFormat="1" ht="24.75" customHeight="1">
      <c r="A1" s="79" t="s">
        <v>160</v>
      </c>
      <c r="B1" s="80"/>
      <c r="C1" s="80"/>
      <c r="D1" s="80"/>
      <c r="E1" s="81"/>
      <c r="F1" s="71" t="s">
        <v>116</v>
      </c>
      <c r="G1" s="71"/>
      <c r="H1" s="71"/>
      <c r="I1" s="71"/>
      <c r="J1" s="71" t="s">
        <v>129</v>
      </c>
      <c r="K1" s="71"/>
      <c r="L1" s="71"/>
      <c r="M1" s="71"/>
    </row>
    <row r="2" spans="1:13" s="32" customFormat="1" ht="33" customHeight="1">
      <c r="A2" s="33" t="s">
        <v>117</v>
      </c>
      <c r="B2" s="33" t="s">
        <v>1</v>
      </c>
      <c r="C2" s="44" t="s">
        <v>110</v>
      </c>
      <c r="D2" s="34" t="s">
        <v>118</v>
      </c>
      <c r="E2" s="35" t="s">
        <v>130</v>
      </c>
      <c r="F2" s="34" t="s">
        <v>119</v>
      </c>
      <c r="G2" s="34" t="s">
        <v>120</v>
      </c>
      <c r="H2" s="45" t="s">
        <v>163</v>
      </c>
      <c r="I2" s="34" t="s">
        <v>121</v>
      </c>
      <c r="J2" s="34" t="s">
        <v>122</v>
      </c>
      <c r="K2" s="37" t="s">
        <v>156</v>
      </c>
      <c r="L2" s="45" t="s">
        <v>123</v>
      </c>
      <c r="M2" s="45" t="s">
        <v>171</v>
      </c>
    </row>
    <row r="3" spans="1:13" s="31" customFormat="1" ht="19.5" customHeight="1">
      <c r="A3" s="78" t="s">
        <v>157</v>
      </c>
      <c r="B3" s="25">
        <v>1</v>
      </c>
      <c r="C3" s="43" t="s">
        <v>15</v>
      </c>
      <c r="D3" s="25">
        <v>1</v>
      </c>
      <c r="E3" s="25">
        <v>1</v>
      </c>
      <c r="F3" s="25"/>
      <c r="G3" s="25">
        <v>1</v>
      </c>
      <c r="H3" s="25"/>
      <c r="I3" s="25"/>
      <c r="J3" s="25">
        <v>8</v>
      </c>
      <c r="K3" s="25"/>
      <c r="L3" s="43">
        <v>3</v>
      </c>
      <c r="M3" s="25"/>
    </row>
    <row r="4" spans="1:13" s="31" customFormat="1" ht="19.5" customHeight="1">
      <c r="A4" s="78"/>
      <c r="B4" s="25">
        <v>2</v>
      </c>
      <c r="C4" s="43" t="s">
        <v>159</v>
      </c>
      <c r="D4" s="25">
        <v>2</v>
      </c>
      <c r="E4" s="25">
        <v>1</v>
      </c>
      <c r="F4" s="25"/>
      <c r="G4" s="25">
        <v>1</v>
      </c>
      <c r="H4" s="25"/>
      <c r="I4" s="25"/>
      <c r="J4" s="25">
        <v>32</v>
      </c>
      <c r="K4" s="25">
        <v>4</v>
      </c>
      <c r="L4" s="43"/>
      <c r="M4" s="25"/>
    </row>
    <row r="5" spans="1:13" s="31" customFormat="1" ht="19.5" customHeight="1">
      <c r="A5" s="72" t="s">
        <v>158</v>
      </c>
      <c r="B5" s="26">
        <v>1</v>
      </c>
      <c r="C5" s="26" t="s">
        <v>127</v>
      </c>
      <c r="D5" s="26">
        <v>1</v>
      </c>
      <c r="E5" s="26">
        <v>3</v>
      </c>
      <c r="F5" s="26"/>
      <c r="G5" s="26"/>
      <c r="H5" s="26">
        <v>6</v>
      </c>
      <c r="I5" s="26"/>
      <c r="J5" s="26">
        <f>E5*7</f>
        <v>21</v>
      </c>
      <c r="K5" s="26"/>
      <c r="L5" s="40">
        <f>D5*1</f>
        <v>1</v>
      </c>
      <c r="M5" s="26"/>
    </row>
    <row r="6" spans="1:13" s="31" customFormat="1" ht="19.5" customHeight="1">
      <c r="A6" s="72"/>
      <c r="B6" s="26">
        <v>1</v>
      </c>
      <c r="C6" s="26" t="s">
        <v>127</v>
      </c>
      <c r="D6" s="26">
        <v>2</v>
      </c>
      <c r="E6" s="26">
        <v>3</v>
      </c>
      <c r="F6" s="26"/>
      <c r="G6" s="26"/>
      <c r="H6" s="26">
        <v>6</v>
      </c>
      <c r="I6" s="26"/>
      <c r="J6" s="26">
        <f>E6*7</f>
        <v>21</v>
      </c>
      <c r="K6" s="26"/>
      <c r="L6" s="40">
        <v>3</v>
      </c>
      <c r="M6" s="26"/>
    </row>
    <row r="7" spans="1:13" s="31" customFormat="1" ht="19.5" customHeight="1">
      <c r="A7" s="78" t="s">
        <v>150</v>
      </c>
      <c r="B7" s="25">
        <v>2</v>
      </c>
      <c r="C7" s="25" t="s">
        <v>151</v>
      </c>
      <c r="D7" s="25">
        <v>1</v>
      </c>
      <c r="E7" s="25">
        <v>1</v>
      </c>
      <c r="F7" s="25"/>
      <c r="G7" s="25"/>
      <c r="H7" s="25">
        <v>1</v>
      </c>
      <c r="I7" s="25"/>
      <c r="J7" s="25">
        <v>3</v>
      </c>
      <c r="K7" s="25">
        <v>1</v>
      </c>
      <c r="L7" s="43">
        <v>1</v>
      </c>
      <c r="M7" s="25"/>
    </row>
    <row r="8" spans="1:13" s="31" customFormat="1" ht="19.5" customHeight="1">
      <c r="A8" s="78"/>
      <c r="B8" s="25">
        <v>3</v>
      </c>
      <c r="C8" s="25" t="s">
        <v>152</v>
      </c>
      <c r="D8" s="25">
        <v>1</v>
      </c>
      <c r="E8" s="25">
        <v>1</v>
      </c>
      <c r="F8" s="25"/>
      <c r="G8" s="25"/>
      <c r="H8" s="25">
        <v>1</v>
      </c>
      <c r="I8" s="25"/>
      <c r="J8" s="25">
        <v>3</v>
      </c>
      <c r="K8" s="25">
        <v>2</v>
      </c>
      <c r="L8" s="43">
        <f>D8*1</f>
        <v>1</v>
      </c>
      <c r="M8" s="25"/>
    </row>
    <row r="9" spans="1:13" s="31" customFormat="1" ht="19.5" customHeight="1">
      <c r="A9" s="78"/>
      <c r="B9" s="25">
        <v>4</v>
      </c>
      <c r="C9" s="25" t="s">
        <v>153</v>
      </c>
      <c r="D9" s="25">
        <v>1</v>
      </c>
      <c r="E9" s="25">
        <v>1</v>
      </c>
      <c r="F9" s="25"/>
      <c r="G9" s="25">
        <v>1</v>
      </c>
      <c r="H9" s="25"/>
      <c r="I9" s="25"/>
      <c r="J9" s="25">
        <v>16</v>
      </c>
      <c r="K9" s="25">
        <v>3</v>
      </c>
      <c r="L9" s="43"/>
      <c r="M9" s="25"/>
    </row>
    <row r="10" spans="1:13" s="31" customFormat="1" ht="19.5" customHeight="1">
      <c r="A10" s="78"/>
      <c r="B10" s="25">
        <v>5</v>
      </c>
      <c r="C10" s="25" t="s">
        <v>154</v>
      </c>
      <c r="D10" s="25">
        <v>1</v>
      </c>
      <c r="E10" s="25">
        <v>1</v>
      </c>
      <c r="F10" s="25"/>
      <c r="G10" s="25"/>
      <c r="H10" s="25">
        <v>1</v>
      </c>
      <c r="I10" s="25"/>
      <c r="J10" s="25">
        <v>8</v>
      </c>
      <c r="K10" s="25">
        <v>2</v>
      </c>
      <c r="L10" s="43"/>
      <c r="M10" s="25"/>
    </row>
    <row r="11" spans="1:13" s="31" customFormat="1" ht="19.5" customHeight="1">
      <c r="A11" s="78"/>
      <c r="B11" s="25"/>
      <c r="C11" s="25" t="s">
        <v>155</v>
      </c>
      <c r="D11" s="25">
        <v>2</v>
      </c>
      <c r="E11" s="25">
        <v>1</v>
      </c>
      <c r="F11" s="25"/>
      <c r="G11" s="25">
        <v>2</v>
      </c>
      <c r="H11" s="25"/>
      <c r="I11" s="25"/>
      <c r="J11" s="25">
        <v>28</v>
      </c>
      <c r="K11" s="25">
        <v>5</v>
      </c>
      <c r="L11" s="43"/>
      <c r="M11" s="25"/>
    </row>
    <row r="12" spans="1:13" s="1" customFormat="1" ht="19.5" customHeight="1">
      <c r="A12" s="72" t="s">
        <v>114</v>
      </c>
      <c r="B12" s="26">
        <v>1</v>
      </c>
      <c r="C12" s="26" t="s">
        <v>115</v>
      </c>
      <c r="D12" s="26">
        <v>1</v>
      </c>
      <c r="E12" s="26">
        <v>1</v>
      </c>
      <c r="F12" s="26"/>
      <c r="G12" s="26"/>
      <c r="H12" s="26">
        <v>2</v>
      </c>
      <c r="I12" s="26"/>
      <c r="J12" s="26">
        <f>E12*7</f>
        <v>7</v>
      </c>
      <c r="K12" s="26"/>
      <c r="L12" s="40">
        <f>D12*1</f>
        <v>1</v>
      </c>
      <c r="M12" s="26"/>
    </row>
    <row r="13" spans="1:15" s="1" customFormat="1" ht="19.5" customHeight="1">
      <c r="A13" s="72"/>
      <c r="B13" s="26">
        <v>2</v>
      </c>
      <c r="C13" s="26" t="s">
        <v>3</v>
      </c>
      <c r="D13" s="26">
        <v>1</v>
      </c>
      <c r="E13" s="26">
        <v>3</v>
      </c>
      <c r="F13" s="26"/>
      <c r="G13" s="26"/>
      <c r="H13" s="26">
        <v>1</v>
      </c>
      <c r="I13" s="26"/>
      <c r="J13" s="26">
        <f>E13*8</f>
        <v>24</v>
      </c>
      <c r="K13" s="26">
        <f>E13*2</f>
        <v>6</v>
      </c>
      <c r="L13" s="40"/>
      <c r="M13" s="26"/>
      <c r="O13" s="31"/>
    </row>
    <row r="14" spans="1:13" s="1" customFormat="1" ht="19.5" customHeight="1">
      <c r="A14" s="72"/>
      <c r="B14" s="26">
        <v>3</v>
      </c>
      <c r="C14" s="26" t="s">
        <v>115</v>
      </c>
      <c r="D14" s="26">
        <v>2</v>
      </c>
      <c r="E14" s="26">
        <v>2</v>
      </c>
      <c r="F14" s="26"/>
      <c r="G14" s="26"/>
      <c r="H14" s="26">
        <v>2</v>
      </c>
      <c r="I14" s="26"/>
      <c r="J14" s="26">
        <f>E14*7</f>
        <v>14</v>
      </c>
      <c r="K14" s="26"/>
      <c r="L14" s="40">
        <f>D14*1</f>
        <v>2</v>
      </c>
      <c r="M14" s="26"/>
    </row>
    <row r="15" spans="1:13" s="1" customFormat="1" ht="19.5" customHeight="1">
      <c r="A15" s="72"/>
      <c r="B15" s="26">
        <v>4</v>
      </c>
      <c r="C15" s="26" t="s">
        <v>3</v>
      </c>
      <c r="D15" s="26">
        <v>2</v>
      </c>
      <c r="E15" s="26">
        <v>1</v>
      </c>
      <c r="F15" s="26"/>
      <c r="G15" s="26"/>
      <c r="H15" s="26">
        <v>1</v>
      </c>
      <c r="I15" s="26"/>
      <c r="J15" s="26">
        <f>E15*8</f>
        <v>8</v>
      </c>
      <c r="K15" s="26">
        <f>E15*2</f>
        <v>2</v>
      </c>
      <c r="L15" s="40"/>
      <c r="M15" s="26"/>
    </row>
    <row r="16" spans="1:13" s="1" customFormat="1" ht="19.5" customHeight="1">
      <c r="A16" s="72"/>
      <c r="B16" s="26">
        <v>5</v>
      </c>
      <c r="C16" s="26" t="s">
        <v>115</v>
      </c>
      <c r="D16" s="26">
        <v>3</v>
      </c>
      <c r="E16" s="26">
        <v>2</v>
      </c>
      <c r="F16" s="26"/>
      <c r="G16" s="26"/>
      <c r="H16" s="26">
        <v>2</v>
      </c>
      <c r="I16" s="26"/>
      <c r="J16" s="26">
        <f>E16*7</f>
        <v>14</v>
      </c>
      <c r="K16" s="26"/>
      <c r="L16" s="40">
        <v>2</v>
      </c>
      <c r="M16" s="26"/>
    </row>
    <row r="17" spans="1:13" s="1" customFormat="1" ht="19.5" customHeight="1">
      <c r="A17" s="72"/>
      <c r="B17" s="26">
        <v>6</v>
      </c>
      <c r="C17" s="26" t="s">
        <v>3</v>
      </c>
      <c r="D17" s="26">
        <v>3</v>
      </c>
      <c r="E17" s="26">
        <v>1</v>
      </c>
      <c r="F17" s="26"/>
      <c r="G17" s="26"/>
      <c r="H17" s="26">
        <v>1</v>
      </c>
      <c r="I17" s="26"/>
      <c r="J17" s="26">
        <f>E17*8</f>
        <v>8</v>
      </c>
      <c r="K17" s="26">
        <f>E17*2</f>
        <v>2</v>
      </c>
      <c r="L17" s="40"/>
      <c r="M17" s="26"/>
    </row>
    <row r="18" spans="1:13" s="1" customFormat="1" ht="19.5" customHeight="1">
      <c r="A18" s="72"/>
      <c r="B18" s="26">
        <v>7</v>
      </c>
      <c r="C18" s="26" t="s">
        <v>115</v>
      </c>
      <c r="D18" s="26">
        <v>4</v>
      </c>
      <c r="E18" s="26">
        <v>2</v>
      </c>
      <c r="F18" s="26"/>
      <c r="G18" s="26"/>
      <c r="H18" s="26">
        <v>2</v>
      </c>
      <c r="I18" s="26"/>
      <c r="J18" s="26">
        <f>E18*7</f>
        <v>14</v>
      </c>
      <c r="K18" s="26"/>
      <c r="L18" s="40">
        <v>2</v>
      </c>
      <c r="M18" s="26"/>
    </row>
    <row r="19" spans="1:13" s="1" customFormat="1" ht="19.5" customHeight="1">
      <c r="A19" s="72"/>
      <c r="B19" s="26">
        <v>8</v>
      </c>
      <c r="C19" s="26" t="s">
        <v>3</v>
      </c>
      <c r="D19" s="26">
        <v>4</v>
      </c>
      <c r="E19" s="26">
        <v>1</v>
      </c>
      <c r="F19" s="26"/>
      <c r="G19" s="26"/>
      <c r="H19" s="26">
        <v>1</v>
      </c>
      <c r="I19" s="26"/>
      <c r="J19" s="26">
        <f>E19*8</f>
        <v>8</v>
      </c>
      <c r="K19" s="26">
        <f>E19*2</f>
        <v>2</v>
      </c>
      <c r="L19" s="40"/>
      <c r="M19" s="26"/>
    </row>
    <row r="20" spans="1:13" s="1" customFormat="1" ht="19.5" customHeight="1">
      <c r="A20" s="73" t="s">
        <v>14</v>
      </c>
      <c r="B20" s="25">
        <v>1</v>
      </c>
      <c r="C20" s="25" t="s">
        <v>132</v>
      </c>
      <c r="D20" s="25">
        <v>1</v>
      </c>
      <c r="E20" s="25">
        <v>4</v>
      </c>
      <c r="F20" s="25"/>
      <c r="G20" s="25"/>
      <c r="H20" s="25">
        <f>E20*2</f>
        <v>8</v>
      </c>
      <c r="I20" s="25"/>
      <c r="J20" s="25">
        <f>E20*7</f>
        <v>28</v>
      </c>
      <c r="K20" s="25"/>
      <c r="L20" s="43">
        <v>4</v>
      </c>
      <c r="M20" s="25"/>
    </row>
    <row r="21" spans="1:13" s="1" customFormat="1" ht="19.5" customHeight="1">
      <c r="A21" s="73"/>
      <c r="B21" s="25">
        <v>2</v>
      </c>
      <c r="C21" s="25" t="s">
        <v>131</v>
      </c>
      <c r="D21" s="25">
        <v>1</v>
      </c>
      <c r="E21" s="25">
        <v>3</v>
      </c>
      <c r="F21" s="25"/>
      <c r="G21" s="25"/>
      <c r="H21" s="25">
        <f>E21*2</f>
        <v>6</v>
      </c>
      <c r="I21" s="25"/>
      <c r="J21" s="25">
        <f>E21*7</f>
        <v>21</v>
      </c>
      <c r="K21" s="25"/>
      <c r="L21" s="43">
        <v>3</v>
      </c>
      <c r="M21" s="25"/>
    </row>
    <row r="22" spans="1:13" s="1" customFormat="1" ht="19.5" customHeight="1">
      <c r="A22" s="74"/>
      <c r="B22" s="25">
        <v>3</v>
      </c>
      <c r="C22" s="25" t="s">
        <v>124</v>
      </c>
      <c r="D22" s="25">
        <v>1</v>
      </c>
      <c r="E22" s="25">
        <v>1</v>
      </c>
      <c r="F22" s="25"/>
      <c r="G22" s="25"/>
      <c r="H22" s="25">
        <v>1</v>
      </c>
      <c r="I22" s="25"/>
      <c r="J22" s="25">
        <v>2</v>
      </c>
      <c r="K22" s="25">
        <v>1</v>
      </c>
      <c r="L22" s="43">
        <v>1</v>
      </c>
      <c r="M22" s="25"/>
    </row>
    <row r="23" spans="1:13" s="1" customFormat="1" ht="19.5" customHeight="1">
      <c r="A23" s="74"/>
      <c r="B23" s="25">
        <v>4</v>
      </c>
      <c r="C23" s="25" t="s">
        <v>9</v>
      </c>
      <c r="D23" s="25">
        <v>1</v>
      </c>
      <c r="E23" s="25">
        <v>1</v>
      </c>
      <c r="F23" s="25"/>
      <c r="G23" s="25"/>
      <c r="H23" s="25">
        <v>2</v>
      </c>
      <c r="I23" s="25"/>
      <c r="J23" s="25">
        <v>4</v>
      </c>
      <c r="K23" s="25"/>
      <c r="L23" s="43"/>
      <c r="M23" s="25"/>
    </row>
    <row r="24" spans="1:13" s="1" customFormat="1" ht="19.5" customHeight="1">
      <c r="A24" s="74"/>
      <c r="B24" s="25">
        <v>5</v>
      </c>
      <c r="C24" s="25" t="s">
        <v>133</v>
      </c>
      <c r="D24" s="25">
        <v>1</v>
      </c>
      <c r="E24" s="25">
        <v>2</v>
      </c>
      <c r="F24" s="25"/>
      <c r="G24" s="25"/>
      <c r="H24" s="25">
        <f aca="true" t="shared" si="0" ref="H24:H87">E24*2</f>
        <v>4</v>
      </c>
      <c r="I24" s="25"/>
      <c r="J24" s="25">
        <f>E24*4</f>
        <v>8</v>
      </c>
      <c r="K24" s="25"/>
      <c r="L24" s="43"/>
      <c r="M24" s="25"/>
    </row>
    <row r="25" spans="1:13" s="31" customFormat="1" ht="19.5" customHeight="1">
      <c r="A25" s="74"/>
      <c r="B25" s="25">
        <v>6</v>
      </c>
      <c r="C25" s="25" t="s">
        <v>135</v>
      </c>
      <c r="D25" s="25">
        <v>1</v>
      </c>
      <c r="E25" s="25">
        <v>1</v>
      </c>
      <c r="F25" s="25"/>
      <c r="G25" s="25"/>
      <c r="H25" s="25">
        <f t="shared" si="0"/>
        <v>2</v>
      </c>
      <c r="I25" s="25"/>
      <c r="J25" s="25">
        <f>E25*4</f>
        <v>4</v>
      </c>
      <c r="K25" s="25"/>
      <c r="L25" s="43"/>
      <c r="M25" s="25"/>
    </row>
    <row r="26" spans="1:13" s="1" customFormat="1" ht="19.5" customHeight="1">
      <c r="A26" s="74"/>
      <c r="B26" s="25">
        <v>7</v>
      </c>
      <c r="C26" s="25" t="s">
        <v>134</v>
      </c>
      <c r="D26" s="25">
        <v>2</v>
      </c>
      <c r="E26" s="25">
        <v>4</v>
      </c>
      <c r="F26" s="25"/>
      <c r="G26" s="25"/>
      <c r="H26" s="25">
        <f t="shared" si="0"/>
        <v>8</v>
      </c>
      <c r="I26" s="25"/>
      <c r="J26" s="25">
        <f>E26*7</f>
        <v>28</v>
      </c>
      <c r="K26" s="25"/>
      <c r="L26" s="43">
        <v>4</v>
      </c>
      <c r="M26" s="25"/>
    </row>
    <row r="27" spans="1:13" s="1" customFormat="1" ht="19.5" customHeight="1">
      <c r="A27" s="74"/>
      <c r="B27" s="25">
        <v>8</v>
      </c>
      <c r="C27" s="25" t="s">
        <v>136</v>
      </c>
      <c r="D27" s="25">
        <v>2</v>
      </c>
      <c r="E27" s="25">
        <v>4</v>
      </c>
      <c r="F27" s="25"/>
      <c r="G27" s="25"/>
      <c r="H27" s="25">
        <f t="shared" si="0"/>
        <v>8</v>
      </c>
      <c r="I27" s="25"/>
      <c r="J27" s="25">
        <f>E27*7</f>
        <v>28</v>
      </c>
      <c r="K27" s="25"/>
      <c r="L27" s="43">
        <v>4</v>
      </c>
      <c r="M27" s="25"/>
    </row>
    <row r="28" spans="1:13" s="1" customFormat="1" ht="19.5" customHeight="1">
      <c r="A28" s="74"/>
      <c r="B28" s="25">
        <v>9</v>
      </c>
      <c r="C28" s="25" t="s">
        <v>137</v>
      </c>
      <c r="D28" s="25">
        <v>2</v>
      </c>
      <c r="E28" s="25">
        <v>3</v>
      </c>
      <c r="F28" s="25"/>
      <c r="G28" s="25"/>
      <c r="H28" s="25">
        <f t="shared" si="0"/>
        <v>6</v>
      </c>
      <c r="I28" s="25"/>
      <c r="J28" s="25">
        <f>E28*4</f>
        <v>12</v>
      </c>
      <c r="K28" s="25"/>
      <c r="L28" s="43"/>
      <c r="M28" s="25"/>
    </row>
    <row r="29" spans="1:13" s="1" customFormat="1" ht="19.5" customHeight="1">
      <c r="A29" s="74"/>
      <c r="B29" s="25">
        <v>10</v>
      </c>
      <c r="C29" s="25" t="s">
        <v>138</v>
      </c>
      <c r="D29" s="25">
        <v>3</v>
      </c>
      <c r="E29" s="25">
        <v>4</v>
      </c>
      <c r="F29" s="25"/>
      <c r="G29" s="25"/>
      <c r="H29" s="25">
        <f t="shared" si="0"/>
        <v>8</v>
      </c>
      <c r="I29" s="25"/>
      <c r="J29" s="25">
        <f>E29*7</f>
        <v>28</v>
      </c>
      <c r="K29" s="25"/>
      <c r="L29" s="43">
        <v>4</v>
      </c>
      <c r="M29" s="25"/>
    </row>
    <row r="30" spans="1:13" s="1" customFormat="1" ht="19.5" customHeight="1">
      <c r="A30" s="74"/>
      <c r="B30" s="25">
        <v>11</v>
      </c>
      <c r="C30" s="25" t="s">
        <v>139</v>
      </c>
      <c r="D30" s="25">
        <v>3</v>
      </c>
      <c r="E30" s="25">
        <v>4</v>
      </c>
      <c r="F30" s="25"/>
      <c r="G30" s="25"/>
      <c r="H30" s="25">
        <f t="shared" si="0"/>
        <v>8</v>
      </c>
      <c r="I30" s="25"/>
      <c r="J30" s="25">
        <f>E30*7</f>
        <v>28</v>
      </c>
      <c r="K30" s="25"/>
      <c r="L30" s="43">
        <v>4</v>
      </c>
      <c r="M30" s="25"/>
    </row>
    <row r="31" spans="1:13" s="1" customFormat="1" ht="19.5" customHeight="1">
      <c r="A31" s="74"/>
      <c r="B31" s="25">
        <v>12</v>
      </c>
      <c r="C31" s="25" t="s">
        <v>140</v>
      </c>
      <c r="D31" s="25">
        <v>3</v>
      </c>
      <c r="E31" s="25">
        <v>3</v>
      </c>
      <c r="F31" s="25"/>
      <c r="G31" s="25"/>
      <c r="H31" s="25">
        <f t="shared" si="0"/>
        <v>6</v>
      </c>
      <c r="I31" s="25"/>
      <c r="J31" s="25">
        <f>E31*4</f>
        <v>12</v>
      </c>
      <c r="K31" s="25"/>
      <c r="L31" s="43"/>
      <c r="M31" s="25"/>
    </row>
    <row r="32" spans="1:13" s="1" customFormat="1" ht="19.5" customHeight="1">
      <c r="A32" s="74"/>
      <c r="B32" s="25">
        <v>13</v>
      </c>
      <c r="C32" s="25" t="s">
        <v>126</v>
      </c>
      <c r="D32" s="25">
        <v>4</v>
      </c>
      <c r="E32" s="25">
        <v>4</v>
      </c>
      <c r="F32" s="25"/>
      <c r="G32" s="25"/>
      <c r="H32" s="25">
        <f t="shared" si="0"/>
        <v>8</v>
      </c>
      <c r="I32" s="25"/>
      <c r="J32" s="25">
        <f>E32*7</f>
        <v>28</v>
      </c>
      <c r="K32" s="25"/>
      <c r="L32" s="43">
        <f>D32*1</f>
        <v>4</v>
      </c>
      <c r="M32" s="25"/>
    </row>
    <row r="33" spans="1:13" s="1" customFormat="1" ht="19.5" customHeight="1">
      <c r="A33" s="74"/>
      <c r="B33" s="25">
        <v>14</v>
      </c>
      <c r="C33" s="25" t="s">
        <v>125</v>
      </c>
      <c r="D33" s="25">
        <v>4</v>
      </c>
      <c r="E33" s="25">
        <v>4</v>
      </c>
      <c r="F33" s="25"/>
      <c r="G33" s="25"/>
      <c r="H33" s="25">
        <f t="shared" si="0"/>
        <v>8</v>
      </c>
      <c r="I33" s="25"/>
      <c r="J33" s="25">
        <f>E33*7</f>
        <v>28</v>
      </c>
      <c r="K33" s="25"/>
      <c r="L33" s="43">
        <f>D33*1</f>
        <v>4</v>
      </c>
      <c r="M33" s="25"/>
    </row>
    <row r="34" spans="1:13" s="31" customFormat="1" ht="19.5" customHeight="1">
      <c r="A34" s="74"/>
      <c r="B34" s="43">
        <v>15</v>
      </c>
      <c r="C34" s="43" t="s">
        <v>13</v>
      </c>
      <c r="D34" s="43">
        <v>4</v>
      </c>
      <c r="E34" s="43">
        <v>3</v>
      </c>
      <c r="F34" s="43"/>
      <c r="G34" s="43"/>
      <c r="H34" s="43">
        <f>E34*2</f>
        <v>6</v>
      </c>
      <c r="I34" s="43"/>
      <c r="J34" s="43">
        <f>E34*4</f>
        <v>12</v>
      </c>
      <c r="K34" s="43"/>
      <c r="L34" s="43"/>
      <c r="M34" s="43"/>
    </row>
    <row r="35" spans="1:13" s="1" customFormat="1" ht="19.5" customHeight="1">
      <c r="A35" s="74"/>
      <c r="B35" s="25">
        <v>16</v>
      </c>
      <c r="C35" s="65" t="s">
        <v>203</v>
      </c>
      <c r="D35" s="25">
        <v>5</v>
      </c>
      <c r="E35" s="25">
        <v>1</v>
      </c>
      <c r="F35" s="25"/>
      <c r="G35" s="25">
        <v>5</v>
      </c>
      <c r="H35" s="25"/>
      <c r="I35" s="25"/>
      <c r="J35" s="25">
        <v>30</v>
      </c>
      <c r="K35" s="25"/>
      <c r="L35" s="43">
        <v>4</v>
      </c>
      <c r="M35" s="25"/>
    </row>
    <row r="36" spans="1:13" s="31" customFormat="1" ht="19.5" customHeight="1">
      <c r="A36" s="82" t="s">
        <v>161</v>
      </c>
      <c r="B36" s="26">
        <v>1</v>
      </c>
      <c r="C36" s="40" t="s">
        <v>3</v>
      </c>
      <c r="D36" s="26">
        <v>1</v>
      </c>
      <c r="E36" s="26">
        <v>3</v>
      </c>
      <c r="F36" s="26"/>
      <c r="G36" s="26"/>
      <c r="H36" s="26">
        <v>3</v>
      </c>
      <c r="I36" s="26"/>
      <c r="J36" s="26">
        <v>12</v>
      </c>
      <c r="K36" s="26">
        <v>3</v>
      </c>
      <c r="L36" s="40"/>
      <c r="M36" s="26"/>
    </row>
    <row r="37" spans="1:13" s="31" customFormat="1" ht="19.5" customHeight="1">
      <c r="A37" s="82"/>
      <c r="B37" s="26">
        <v>2</v>
      </c>
      <c r="C37" s="40" t="s">
        <v>162</v>
      </c>
      <c r="D37" s="26">
        <v>1</v>
      </c>
      <c r="E37" s="26">
        <v>1</v>
      </c>
      <c r="F37" s="26"/>
      <c r="G37" s="26"/>
      <c r="H37" s="26">
        <v>1</v>
      </c>
      <c r="I37" s="26"/>
      <c r="J37" s="26">
        <v>4</v>
      </c>
      <c r="K37" s="26">
        <v>1</v>
      </c>
      <c r="L37" s="40"/>
      <c r="M37" s="26"/>
    </row>
    <row r="38" spans="1:13" s="31" customFormat="1" ht="19.5" customHeight="1">
      <c r="A38" s="83"/>
      <c r="B38" s="26">
        <v>3</v>
      </c>
      <c r="C38" s="40" t="s">
        <v>10</v>
      </c>
      <c r="D38" s="26">
        <v>1</v>
      </c>
      <c r="E38" s="26">
        <v>1</v>
      </c>
      <c r="F38" s="26"/>
      <c r="G38" s="26"/>
      <c r="H38" s="26">
        <v>1</v>
      </c>
      <c r="I38" s="26"/>
      <c r="J38" s="26">
        <v>2</v>
      </c>
      <c r="K38" s="26">
        <v>1</v>
      </c>
      <c r="L38" s="40"/>
      <c r="M38" s="26"/>
    </row>
    <row r="39" spans="1:13" s="31" customFormat="1" ht="19.5" customHeight="1">
      <c r="A39" s="83"/>
      <c r="B39" s="26">
        <v>4</v>
      </c>
      <c r="C39" s="40" t="s">
        <v>11</v>
      </c>
      <c r="D39" s="26">
        <v>1</v>
      </c>
      <c r="E39" s="26">
        <v>1</v>
      </c>
      <c r="F39" s="26"/>
      <c r="G39" s="26">
        <v>1</v>
      </c>
      <c r="H39" s="26"/>
      <c r="I39" s="26"/>
      <c r="J39" s="26">
        <v>4</v>
      </c>
      <c r="K39" s="26">
        <v>1</v>
      </c>
      <c r="L39" s="40"/>
      <c r="M39" s="26"/>
    </row>
    <row r="40" spans="1:13" s="31" customFormat="1" ht="19.5" customHeight="1">
      <c r="A40" s="83"/>
      <c r="B40" s="26">
        <v>1</v>
      </c>
      <c r="C40" s="40" t="s">
        <v>3</v>
      </c>
      <c r="D40" s="26">
        <v>2</v>
      </c>
      <c r="E40" s="26">
        <v>6</v>
      </c>
      <c r="F40" s="26"/>
      <c r="G40" s="26"/>
      <c r="H40" s="26">
        <v>6</v>
      </c>
      <c r="I40" s="26"/>
      <c r="J40" s="26">
        <f>E40*4</f>
        <v>24</v>
      </c>
      <c r="K40" s="26">
        <f>E40*1</f>
        <v>6</v>
      </c>
      <c r="L40" s="40"/>
      <c r="M40" s="26"/>
    </row>
    <row r="41" spans="1:13" s="31" customFormat="1" ht="19.5" customHeight="1">
      <c r="A41" s="83"/>
      <c r="B41" s="26">
        <v>3</v>
      </c>
      <c r="C41" s="40" t="s">
        <v>12</v>
      </c>
      <c r="D41" s="26">
        <v>2</v>
      </c>
      <c r="E41" s="26">
        <v>1</v>
      </c>
      <c r="F41" s="26"/>
      <c r="G41" s="26"/>
      <c r="H41" s="26">
        <v>1</v>
      </c>
      <c r="I41" s="26"/>
      <c r="J41" s="26">
        <v>2</v>
      </c>
      <c r="K41" s="26">
        <v>2</v>
      </c>
      <c r="L41" s="40">
        <v>1</v>
      </c>
      <c r="M41" s="26"/>
    </row>
    <row r="42" spans="1:13" s="31" customFormat="1" ht="19.5" customHeight="1">
      <c r="A42" s="83"/>
      <c r="B42" s="26">
        <v>4</v>
      </c>
      <c r="C42" s="40" t="s">
        <v>164</v>
      </c>
      <c r="D42" s="26">
        <v>2</v>
      </c>
      <c r="E42" s="26">
        <v>1</v>
      </c>
      <c r="F42" s="26"/>
      <c r="G42" s="26"/>
      <c r="H42" s="26">
        <v>1</v>
      </c>
      <c r="I42" s="26"/>
      <c r="J42" s="26">
        <v>8</v>
      </c>
      <c r="K42" s="26">
        <v>2</v>
      </c>
      <c r="L42" s="40"/>
      <c r="M42" s="26"/>
    </row>
    <row r="43" spans="1:13" s="31" customFormat="1" ht="19.5" customHeight="1">
      <c r="A43" s="83"/>
      <c r="B43" s="26"/>
      <c r="C43" s="40" t="s">
        <v>165</v>
      </c>
      <c r="D43" s="26">
        <v>2</v>
      </c>
      <c r="E43" s="26">
        <v>1</v>
      </c>
      <c r="F43" s="26"/>
      <c r="G43" s="26"/>
      <c r="H43" s="26">
        <v>1</v>
      </c>
      <c r="I43" s="26"/>
      <c r="J43" s="26">
        <v>8</v>
      </c>
      <c r="K43" s="26">
        <v>1</v>
      </c>
      <c r="L43" s="40"/>
      <c r="M43" s="26"/>
    </row>
    <row r="44" spans="1:13" s="31" customFormat="1" ht="19.5" customHeight="1">
      <c r="A44" s="83"/>
      <c r="B44" s="26">
        <v>1</v>
      </c>
      <c r="C44" s="40" t="s">
        <v>166</v>
      </c>
      <c r="D44" s="26">
        <v>3</v>
      </c>
      <c r="E44" s="26">
        <v>8</v>
      </c>
      <c r="F44" s="26"/>
      <c r="G44" s="26"/>
      <c r="H44" s="26">
        <v>8</v>
      </c>
      <c r="I44" s="26"/>
      <c r="J44" s="26">
        <f>E44*4</f>
        <v>32</v>
      </c>
      <c r="K44" s="26">
        <f>E44*1</f>
        <v>8</v>
      </c>
      <c r="L44" s="40"/>
      <c r="M44" s="26"/>
    </row>
    <row r="45" spans="1:13" s="31" customFormat="1" ht="19.5" customHeight="1">
      <c r="A45" s="83"/>
      <c r="B45" s="26"/>
      <c r="C45" s="40" t="s">
        <v>52</v>
      </c>
      <c r="D45" s="26">
        <v>3</v>
      </c>
      <c r="E45" s="26">
        <v>1</v>
      </c>
      <c r="F45" s="26"/>
      <c r="G45" s="26"/>
      <c r="H45" s="26">
        <v>1</v>
      </c>
      <c r="I45" s="26"/>
      <c r="J45" s="26">
        <v>8</v>
      </c>
      <c r="K45" s="26">
        <v>2</v>
      </c>
      <c r="L45" s="40"/>
      <c r="M45" s="26"/>
    </row>
    <row r="46" spans="1:13" s="31" customFormat="1" ht="19.5" customHeight="1">
      <c r="A46" s="83"/>
      <c r="B46" s="26">
        <v>1</v>
      </c>
      <c r="C46" s="40" t="s">
        <v>166</v>
      </c>
      <c r="D46" s="26">
        <v>4</v>
      </c>
      <c r="E46" s="26">
        <v>8</v>
      </c>
      <c r="F46" s="26"/>
      <c r="G46" s="26"/>
      <c r="H46" s="26">
        <v>8</v>
      </c>
      <c r="I46" s="26"/>
      <c r="J46" s="26">
        <f>E46*4</f>
        <v>32</v>
      </c>
      <c r="K46" s="26">
        <f>E46*1</f>
        <v>8</v>
      </c>
      <c r="L46" s="40"/>
      <c r="M46" s="26"/>
    </row>
    <row r="47" spans="1:13" s="31" customFormat="1" ht="19.5" customHeight="1">
      <c r="A47" s="83"/>
      <c r="B47" s="26"/>
      <c r="C47" s="40" t="s">
        <v>52</v>
      </c>
      <c r="D47" s="26">
        <v>4</v>
      </c>
      <c r="E47" s="26">
        <v>1</v>
      </c>
      <c r="F47" s="26"/>
      <c r="G47" s="26"/>
      <c r="H47" s="26">
        <v>1</v>
      </c>
      <c r="I47" s="26"/>
      <c r="J47" s="26">
        <v>8</v>
      </c>
      <c r="K47" s="26">
        <v>2</v>
      </c>
      <c r="L47" s="40"/>
      <c r="M47" s="26"/>
    </row>
    <row r="48" spans="1:13" s="31" customFormat="1" ht="19.5" customHeight="1">
      <c r="A48" s="83"/>
      <c r="B48" s="26"/>
      <c r="C48" s="40"/>
      <c r="D48" s="26"/>
      <c r="E48" s="26"/>
      <c r="F48" s="26"/>
      <c r="G48" s="26"/>
      <c r="H48" s="26"/>
      <c r="I48" s="26"/>
      <c r="J48" s="26"/>
      <c r="K48" s="26"/>
      <c r="L48" s="40"/>
      <c r="M48" s="26"/>
    </row>
    <row r="49" spans="1:13" s="31" customFormat="1" ht="19.5" customHeight="1">
      <c r="A49" s="83"/>
      <c r="B49" s="26"/>
      <c r="C49" s="40"/>
      <c r="D49" s="26"/>
      <c r="E49" s="26"/>
      <c r="F49" s="26"/>
      <c r="G49" s="26"/>
      <c r="H49" s="26"/>
      <c r="I49" s="26"/>
      <c r="J49" s="26"/>
      <c r="K49" s="26"/>
      <c r="L49" s="40"/>
      <c r="M49" s="26"/>
    </row>
    <row r="50" spans="1:13" s="31" customFormat="1" ht="19.5" customHeight="1">
      <c r="A50" s="83"/>
      <c r="B50" s="26">
        <v>5</v>
      </c>
      <c r="C50" s="26" t="s">
        <v>133</v>
      </c>
      <c r="D50" s="26">
        <v>1</v>
      </c>
      <c r="E50" s="26">
        <v>2</v>
      </c>
      <c r="F50" s="26"/>
      <c r="G50" s="26"/>
      <c r="H50" s="26">
        <f aca="true" t="shared" si="1" ref="H50:H60">E50*2</f>
        <v>4</v>
      </c>
      <c r="I50" s="26"/>
      <c r="J50" s="26">
        <f>E50*4</f>
        <v>8</v>
      </c>
      <c r="K50" s="26"/>
      <c r="L50" s="40"/>
      <c r="M50" s="26"/>
    </row>
    <row r="51" spans="1:13" s="31" customFormat="1" ht="19.5" customHeight="1">
      <c r="A51" s="83"/>
      <c r="B51" s="26">
        <v>6</v>
      </c>
      <c r="C51" s="26" t="s">
        <v>8</v>
      </c>
      <c r="D51" s="26">
        <v>1</v>
      </c>
      <c r="E51" s="26">
        <v>1</v>
      </c>
      <c r="F51" s="26"/>
      <c r="G51" s="26"/>
      <c r="H51" s="26">
        <f t="shared" si="1"/>
        <v>2</v>
      </c>
      <c r="I51" s="26"/>
      <c r="J51" s="26">
        <f>E51*4</f>
        <v>4</v>
      </c>
      <c r="K51" s="26"/>
      <c r="L51" s="40"/>
      <c r="M51" s="26"/>
    </row>
    <row r="52" spans="1:13" s="31" customFormat="1" ht="19.5" customHeight="1">
      <c r="A52" s="83"/>
      <c r="B52" s="26">
        <v>7</v>
      </c>
      <c r="C52" s="26" t="s">
        <v>134</v>
      </c>
      <c r="D52" s="26">
        <v>2</v>
      </c>
      <c r="E52" s="26">
        <v>4</v>
      </c>
      <c r="F52" s="26"/>
      <c r="G52" s="26"/>
      <c r="H52" s="26">
        <f t="shared" si="1"/>
        <v>8</v>
      </c>
      <c r="I52" s="26"/>
      <c r="J52" s="26">
        <f>E52*7</f>
        <v>28</v>
      </c>
      <c r="K52" s="26"/>
      <c r="L52" s="40">
        <v>4</v>
      </c>
      <c r="M52" s="26"/>
    </row>
    <row r="53" spans="1:13" s="31" customFormat="1" ht="19.5" customHeight="1">
      <c r="A53" s="83"/>
      <c r="B53" s="26">
        <v>8</v>
      </c>
      <c r="C53" s="26" t="s">
        <v>132</v>
      </c>
      <c r="D53" s="26">
        <v>2</v>
      </c>
      <c r="E53" s="26">
        <v>4</v>
      </c>
      <c r="F53" s="26"/>
      <c r="G53" s="26"/>
      <c r="H53" s="26">
        <f t="shared" si="1"/>
        <v>8</v>
      </c>
      <c r="I53" s="26"/>
      <c r="J53" s="26">
        <f>E53*7</f>
        <v>28</v>
      </c>
      <c r="K53" s="26"/>
      <c r="L53" s="40">
        <v>4</v>
      </c>
      <c r="M53" s="26"/>
    </row>
    <row r="54" spans="1:13" s="31" customFormat="1" ht="19.5" customHeight="1">
      <c r="A54" s="83"/>
      <c r="B54" s="26">
        <v>9</v>
      </c>
      <c r="C54" s="26" t="s">
        <v>133</v>
      </c>
      <c r="D54" s="26">
        <v>2</v>
      </c>
      <c r="E54" s="26">
        <v>3</v>
      </c>
      <c r="F54" s="26"/>
      <c r="G54" s="26"/>
      <c r="H54" s="26">
        <f t="shared" si="1"/>
        <v>6</v>
      </c>
      <c r="I54" s="26"/>
      <c r="J54" s="26">
        <f>E54*4</f>
        <v>12</v>
      </c>
      <c r="K54" s="26"/>
      <c r="L54" s="40"/>
      <c r="M54" s="26"/>
    </row>
    <row r="55" spans="1:13" s="31" customFormat="1" ht="19.5" customHeight="1">
      <c r="A55" s="83"/>
      <c r="B55" s="26">
        <v>10</v>
      </c>
      <c r="C55" s="26" t="s">
        <v>134</v>
      </c>
      <c r="D55" s="26">
        <v>3</v>
      </c>
      <c r="E55" s="26">
        <v>4</v>
      </c>
      <c r="F55" s="26"/>
      <c r="G55" s="26"/>
      <c r="H55" s="26">
        <f t="shared" si="1"/>
        <v>8</v>
      </c>
      <c r="I55" s="26"/>
      <c r="J55" s="26">
        <f>E55*7</f>
        <v>28</v>
      </c>
      <c r="K55" s="26"/>
      <c r="L55" s="40">
        <v>4</v>
      </c>
      <c r="M55" s="26"/>
    </row>
    <row r="56" spans="1:13" s="31" customFormat="1" ht="19.5" customHeight="1">
      <c r="A56" s="83"/>
      <c r="B56" s="26">
        <v>11</v>
      </c>
      <c r="C56" s="26" t="s">
        <v>132</v>
      </c>
      <c r="D56" s="26">
        <v>3</v>
      </c>
      <c r="E56" s="26">
        <v>4</v>
      </c>
      <c r="F56" s="26"/>
      <c r="G56" s="26"/>
      <c r="H56" s="26">
        <f t="shared" si="1"/>
        <v>8</v>
      </c>
      <c r="I56" s="26"/>
      <c r="J56" s="26">
        <f>E56*7</f>
        <v>28</v>
      </c>
      <c r="K56" s="26"/>
      <c r="L56" s="40">
        <v>4</v>
      </c>
      <c r="M56" s="26"/>
    </row>
    <row r="57" spans="1:13" s="31" customFormat="1" ht="19.5" customHeight="1">
      <c r="A57" s="83"/>
      <c r="B57" s="26">
        <v>12</v>
      </c>
      <c r="C57" s="26" t="s">
        <v>133</v>
      </c>
      <c r="D57" s="26">
        <v>3</v>
      </c>
      <c r="E57" s="26">
        <v>3</v>
      </c>
      <c r="F57" s="26"/>
      <c r="G57" s="26"/>
      <c r="H57" s="26">
        <f t="shared" si="1"/>
        <v>6</v>
      </c>
      <c r="I57" s="26"/>
      <c r="J57" s="26">
        <f>E57*4</f>
        <v>12</v>
      </c>
      <c r="K57" s="26"/>
      <c r="L57" s="40"/>
      <c r="M57" s="26"/>
    </row>
    <row r="58" spans="1:13" s="31" customFormat="1" ht="19.5" customHeight="1">
      <c r="A58" s="83"/>
      <c r="B58" s="26">
        <v>13</v>
      </c>
      <c r="C58" s="26" t="s">
        <v>126</v>
      </c>
      <c r="D58" s="26">
        <v>4</v>
      </c>
      <c r="E58" s="26">
        <v>4</v>
      </c>
      <c r="F58" s="26"/>
      <c r="G58" s="26"/>
      <c r="H58" s="26">
        <f t="shared" si="1"/>
        <v>8</v>
      </c>
      <c r="I58" s="26"/>
      <c r="J58" s="26">
        <f>E58*7</f>
        <v>28</v>
      </c>
      <c r="K58" s="26"/>
      <c r="L58" s="40">
        <f>D58*1</f>
        <v>4</v>
      </c>
      <c r="M58" s="26"/>
    </row>
    <row r="59" spans="1:13" s="31" customFormat="1" ht="19.5" customHeight="1">
      <c r="A59" s="83"/>
      <c r="B59" s="26">
        <v>14</v>
      </c>
      <c r="C59" s="26" t="s">
        <v>125</v>
      </c>
      <c r="D59" s="26">
        <v>4</v>
      </c>
      <c r="E59" s="26">
        <v>4</v>
      </c>
      <c r="F59" s="26"/>
      <c r="G59" s="26"/>
      <c r="H59" s="26">
        <f t="shared" si="1"/>
        <v>8</v>
      </c>
      <c r="I59" s="26"/>
      <c r="J59" s="26">
        <f>E59*7</f>
        <v>28</v>
      </c>
      <c r="K59" s="26"/>
      <c r="L59" s="40">
        <f>D59*1</f>
        <v>4</v>
      </c>
      <c r="M59" s="26"/>
    </row>
    <row r="60" spans="1:13" s="31" customFormat="1" ht="19.5" customHeight="1">
      <c r="A60" s="83"/>
      <c r="B60" s="26">
        <v>15</v>
      </c>
      <c r="C60" s="26" t="s">
        <v>13</v>
      </c>
      <c r="D60" s="26">
        <v>4</v>
      </c>
      <c r="E60" s="26">
        <v>3</v>
      </c>
      <c r="F60" s="26"/>
      <c r="G60" s="26"/>
      <c r="H60" s="26">
        <f t="shared" si="1"/>
        <v>6</v>
      </c>
      <c r="I60" s="26"/>
      <c r="J60" s="26">
        <f>E60*4</f>
        <v>12</v>
      </c>
      <c r="K60" s="26"/>
      <c r="L60" s="40"/>
      <c r="M60" s="26"/>
    </row>
    <row r="61" spans="1:13" s="1" customFormat="1" ht="19.5" customHeight="1">
      <c r="A61" s="75" t="s">
        <v>128</v>
      </c>
      <c r="B61" s="41">
        <v>1</v>
      </c>
      <c r="C61" s="42" t="s">
        <v>167</v>
      </c>
      <c r="D61" s="41">
        <v>1</v>
      </c>
      <c r="E61" s="41">
        <v>2</v>
      </c>
      <c r="F61" s="41"/>
      <c r="G61" s="41">
        <v>1</v>
      </c>
      <c r="H61" s="41">
        <v>1</v>
      </c>
      <c r="I61" s="41"/>
      <c r="J61" s="41">
        <v>8</v>
      </c>
      <c r="K61" s="41">
        <v>2</v>
      </c>
      <c r="L61" s="42"/>
      <c r="M61" s="41"/>
    </row>
    <row r="62" spans="1:13" s="31" customFormat="1" ht="19.5" customHeight="1">
      <c r="A62" s="76"/>
      <c r="B62" s="41">
        <v>2</v>
      </c>
      <c r="C62" s="42" t="s">
        <v>168</v>
      </c>
      <c r="D62" s="41">
        <v>1</v>
      </c>
      <c r="E62" s="41">
        <v>1</v>
      </c>
      <c r="F62" s="41"/>
      <c r="G62" s="41"/>
      <c r="H62" s="41"/>
      <c r="I62" s="41"/>
      <c r="J62" s="41">
        <v>20</v>
      </c>
      <c r="K62" s="41">
        <v>6</v>
      </c>
      <c r="L62" s="42"/>
      <c r="M62" s="41"/>
    </row>
    <row r="63" spans="1:13" s="31" customFormat="1" ht="19.5" customHeight="1">
      <c r="A63" s="76"/>
      <c r="B63" s="41">
        <v>3</v>
      </c>
      <c r="C63" s="42" t="s">
        <v>169</v>
      </c>
      <c r="D63" s="41">
        <v>1</v>
      </c>
      <c r="E63" s="41">
        <v>1</v>
      </c>
      <c r="F63" s="41"/>
      <c r="G63" s="41"/>
      <c r="H63" s="41"/>
      <c r="I63" s="41"/>
      <c r="J63" s="41">
        <v>20</v>
      </c>
      <c r="K63" s="41"/>
      <c r="L63" s="42">
        <v>8</v>
      </c>
      <c r="M63" s="41"/>
    </row>
    <row r="64" spans="1:13" s="31" customFormat="1" ht="19.5" customHeight="1">
      <c r="A64" s="76"/>
      <c r="B64" s="41">
        <v>4</v>
      </c>
      <c r="C64" s="42" t="s">
        <v>170</v>
      </c>
      <c r="D64" s="41">
        <v>1</v>
      </c>
      <c r="E64" s="41">
        <v>2</v>
      </c>
      <c r="F64" s="41"/>
      <c r="G64" s="41"/>
      <c r="H64" s="41"/>
      <c r="I64" s="41"/>
      <c r="J64" s="41">
        <v>4</v>
      </c>
      <c r="K64" s="41">
        <v>2</v>
      </c>
      <c r="L64" s="42">
        <v>2</v>
      </c>
      <c r="M64" s="41"/>
    </row>
    <row r="65" spans="1:13" s="31" customFormat="1" ht="19.5" customHeight="1">
      <c r="A65" s="76"/>
      <c r="B65" s="41">
        <v>5</v>
      </c>
      <c r="C65" s="41" t="s">
        <v>60</v>
      </c>
      <c r="D65" s="41">
        <v>2</v>
      </c>
      <c r="E65" s="41">
        <v>1</v>
      </c>
      <c r="F65" s="41"/>
      <c r="G65" s="41"/>
      <c r="H65" s="41">
        <f>E65*2</f>
        <v>2</v>
      </c>
      <c r="I65" s="41"/>
      <c r="J65" s="41">
        <f>E65*7</f>
        <v>7</v>
      </c>
      <c r="K65" s="41"/>
      <c r="L65" s="42">
        <v>1</v>
      </c>
      <c r="M65" s="41"/>
    </row>
    <row r="66" spans="1:13" s="1" customFormat="1" ht="19.5" customHeight="1">
      <c r="A66" s="77"/>
      <c r="B66" s="41">
        <v>6</v>
      </c>
      <c r="C66" s="41" t="s">
        <v>127</v>
      </c>
      <c r="D66" s="41">
        <v>2</v>
      </c>
      <c r="E66" s="41">
        <v>1</v>
      </c>
      <c r="F66" s="41"/>
      <c r="G66" s="41"/>
      <c r="H66" s="41">
        <f t="shared" si="0"/>
        <v>2</v>
      </c>
      <c r="I66" s="41"/>
      <c r="J66" s="41">
        <f>E66*7</f>
        <v>7</v>
      </c>
      <c r="K66" s="41"/>
      <c r="L66" s="42">
        <v>1</v>
      </c>
      <c r="M66" s="41"/>
    </row>
    <row r="67" spans="1:13" s="1" customFormat="1" ht="19.5" customHeight="1">
      <c r="A67" s="77"/>
      <c r="B67" s="41">
        <v>7</v>
      </c>
      <c r="C67" s="41" t="s">
        <v>17</v>
      </c>
      <c r="D67" s="41">
        <v>2</v>
      </c>
      <c r="E67" s="41">
        <v>1</v>
      </c>
      <c r="F67" s="41"/>
      <c r="G67" s="41"/>
      <c r="H67" s="41">
        <f t="shared" si="0"/>
        <v>2</v>
      </c>
      <c r="I67" s="41"/>
      <c r="J67" s="41">
        <f>E67*7</f>
        <v>7</v>
      </c>
      <c r="K67" s="41"/>
      <c r="L67" s="42">
        <v>1</v>
      </c>
      <c r="M67" s="41"/>
    </row>
    <row r="68" spans="1:13" s="1" customFormat="1" ht="19.5" customHeight="1">
      <c r="A68" s="77"/>
      <c r="B68" s="41">
        <v>8</v>
      </c>
      <c r="C68" s="41" t="s">
        <v>56</v>
      </c>
      <c r="D68" s="41">
        <v>2</v>
      </c>
      <c r="E68" s="41">
        <v>1</v>
      </c>
      <c r="F68" s="41"/>
      <c r="G68" s="41"/>
      <c r="H68" s="41">
        <f t="shared" si="0"/>
        <v>2</v>
      </c>
      <c r="I68" s="41"/>
      <c r="J68" s="41">
        <f>E68*7</f>
        <v>7</v>
      </c>
      <c r="K68" s="41"/>
      <c r="L68" s="42">
        <v>1</v>
      </c>
      <c r="M68" s="41"/>
    </row>
    <row r="69" spans="1:13" s="1" customFormat="1" ht="19.5" customHeight="1">
      <c r="A69" s="77"/>
      <c r="B69" s="41">
        <v>9</v>
      </c>
      <c r="C69" s="41" t="s">
        <v>57</v>
      </c>
      <c r="D69" s="41">
        <v>2</v>
      </c>
      <c r="E69" s="41">
        <v>1</v>
      </c>
      <c r="F69" s="41"/>
      <c r="G69" s="41"/>
      <c r="H69" s="41">
        <f t="shared" si="0"/>
        <v>2</v>
      </c>
      <c r="I69" s="41"/>
      <c r="J69" s="41">
        <f>E69*7</f>
        <v>7</v>
      </c>
      <c r="K69" s="41"/>
      <c r="L69" s="42">
        <v>1</v>
      </c>
      <c r="M69" s="41"/>
    </row>
    <row r="70" spans="1:13" s="1" customFormat="1" ht="19.5" customHeight="1">
      <c r="A70" s="77"/>
      <c r="B70" s="41">
        <v>10</v>
      </c>
      <c r="C70" s="41" t="s">
        <v>58</v>
      </c>
      <c r="D70" s="41">
        <v>2</v>
      </c>
      <c r="E70" s="41">
        <v>1</v>
      </c>
      <c r="F70" s="41"/>
      <c r="G70" s="41"/>
      <c r="H70" s="41">
        <f t="shared" si="0"/>
        <v>2</v>
      </c>
      <c r="I70" s="41"/>
      <c r="J70" s="41">
        <f>E70*4</f>
        <v>4</v>
      </c>
      <c r="K70" s="41"/>
      <c r="L70" s="42"/>
      <c r="M70" s="41"/>
    </row>
    <row r="71" spans="1:13" s="1" customFormat="1" ht="19.5" customHeight="1">
      <c r="A71" s="77"/>
      <c r="B71" s="41">
        <v>11</v>
      </c>
      <c r="C71" s="41" t="s">
        <v>59</v>
      </c>
      <c r="D71" s="41">
        <v>2</v>
      </c>
      <c r="E71" s="41">
        <v>1</v>
      </c>
      <c r="F71" s="41"/>
      <c r="G71" s="41"/>
      <c r="H71" s="41">
        <f t="shared" si="0"/>
        <v>2</v>
      </c>
      <c r="I71" s="41"/>
      <c r="J71" s="41">
        <f>E71*5</f>
        <v>5</v>
      </c>
      <c r="K71" s="41"/>
      <c r="L71" s="42"/>
      <c r="M71" s="41"/>
    </row>
    <row r="72" spans="1:13" s="1" customFormat="1" ht="19.5" customHeight="1">
      <c r="A72" s="77"/>
      <c r="B72" s="41">
        <v>12</v>
      </c>
      <c r="C72" s="41" t="s">
        <v>141</v>
      </c>
      <c r="D72" s="41">
        <v>3</v>
      </c>
      <c r="E72" s="41">
        <v>1</v>
      </c>
      <c r="F72" s="41"/>
      <c r="G72" s="41"/>
      <c r="H72" s="41">
        <f t="shared" si="0"/>
        <v>2</v>
      </c>
      <c r="I72" s="41">
        <v>22</v>
      </c>
      <c r="J72" s="41">
        <f aca="true" t="shared" si="2" ref="J72:J85">E72*7</f>
        <v>7</v>
      </c>
      <c r="K72" s="41"/>
      <c r="L72" s="42">
        <f>E72</f>
        <v>1</v>
      </c>
      <c r="M72" s="41"/>
    </row>
    <row r="73" spans="1:13" s="1" customFormat="1" ht="19.5" customHeight="1">
      <c r="A73" s="77"/>
      <c r="B73" s="41">
        <v>13</v>
      </c>
      <c r="C73" s="41" t="s">
        <v>142</v>
      </c>
      <c r="D73" s="41">
        <v>3</v>
      </c>
      <c r="E73" s="41">
        <v>1</v>
      </c>
      <c r="F73" s="41"/>
      <c r="G73" s="41"/>
      <c r="H73" s="41">
        <f t="shared" si="0"/>
        <v>2</v>
      </c>
      <c r="I73" s="41">
        <v>16</v>
      </c>
      <c r="J73" s="41">
        <f t="shared" si="2"/>
        <v>7</v>
      </c>
      <c r="K73" s="41"/>
      <c r="L73" s="42">
        <f aca="true" t="shared" si="3" ref="L73:L85">E73</f>
        <v>1</v>
      </c>
      <c r="M73" s="41"/>
    </row>
    <row r="74" spans="1:13" s="1" customFormat="1" ht="19.5" customHeight="1">
      <c r="A74" s="77"/>
      <c r="B74" s="41">
        <v>14</v>
      </c>
      <c r="C74" s="41" t="s">
        <v>143</v>
      </c>
      <c r="D74" s="41">
        <v>3</v>
      </c>
      <c r="E74" s="41">
        <v>1</v>
      </c>
      <c r="F74" s="41"/>
      <c r="G74" s="41"/>
      <c r="H74" s="41">
        <f t="shared" si="0"/>
        <v>2</v>
      </c>
      <c r="I74" s="41"/>
      <c r="J74" s="41">
        <f t="shared" si="2"/>
        <v>7</v>
      </c>
      <c r="K74" s="41"/>
      <c r="L74" s="42">
        <f t="shared" si="3"/>
        <v>1</v>
      </c>
      <c r="M74" s="41"/>
    </row>
    <row r="75" spans="1:13" s="1" customFormat="1" ht="19.5" customHeight="1">
      <c r="A75" s="77"/>
      <c r="B75" s="41">
        <v>15</v>
      </c>
      <c r="C75" s="41" t="s">
        <v>144</v>
      </c>
      <c r="D75" s="41">
        <v>3</v>
      </c>
      <c r="E75" s="41">
        <v>1</v>
      </c>
      <c r="F75" s="41"/>
      <c r="G75" s="41"/>
      <c r="H75" s="41">
        <f t="shared" si="0"/>
        <v>2</v>
      </c>
      <c r="I75" s="41">
        <v>32</v>
      </c>
      <c r="J75" s="41">
        <f t="shared" si="2"/>
        <v>7</v>
      </c>
      <c r="K75" s="41"/>
      <c r="L75" s="42">
        <f t="shared" si="3"/>
        <v>1</v>
      </c>
      <c r="M75" s="41"/>
    </row>
    <row r="76" spans="1:13" s="1" customFormat="1" ht="19.5" customHeight="1">
      <c r="A76" s="77"/>
      <c r="B76" s="41">
        <v>16</v>
      </c>
      <c r="C76" s="41" t="s">
        <v>145</v>
      </c>
      <c r="D76" s="41">
        <v>3</v>
      </c>
      <c r="E76" s="41">
        <v>1</v>
      </c>
      <c r="F76" s="41"/>
      <c r="G76" s="41"/>
      <c r="H76" s="41">
        <f t="shared" si="0"/>
        <v>2</v>
      </c>
      <c r="I76" s="41">
        <v>38</v>
      </c>
      <c r="J76" s="41">
        <f t="shared" si="2"/>
        <v>7</v>
      </c>
      <c r="K76" s="41"/>
      <c r="L76" s="42">
        <f t="shared" si="3"/>
        <v>1</v>
      </c>
      <c r="M76" s="41"/>
    </row>
    <row r="77" spans="1:13" s="1" customFormat="1" ht="19.5" customHeight="1">
      <c r="A77" s="77"/>
      <c r="B77" s="41">
        <v>17</v>
      </c>
      <c r="C77" s="41" t="s">
        <v>146</v>
      </c>
      <c r="D77" s="41">
        <v>3</v>
      </c>
      <c r="E77" s="41">
        <v>1</v>
      </c>
      <c r="F77" s="41"/>
      <c r="G77" s="41"/>
      <c r="H77" s="41">
        <f t="shared" si="0"/>
        <v>2</v>
      </c>
      <c r="I77" s="41"/>
      <c r="J77" s="41">
        <f t="shared" si="2"/>
        <v>7</v>
      </c>
      <c r="K77" s="41"/>
      <c r="L77" s="42">
        <f t="shared" si="3"/>
        <v>1</v>
      </c>
      <c r="M77" s="41"/>
    </row>
    <row r="78" spans="1:13" s="1" customFormat="1" ht="19.5" customHeight="1">
      <c r="A78" s="77"/>
      <c r="B78" s="41">
        <v>18</v>
      </c>
      <c r="C78" s="41" t="s">
        <v>41</v>
      </c>
      <c r="D78" s="41">
        <v>3</v>
      </c>
      <c r="E78" s="41">
        <v>1</v>
      </c>
      <c r="F78" s="41"/>
      <c r="G78" s="41"/>
      <c r="H78" s="41">
        <f t="shared" si="0"/>
        <v>2</v>
      </c>
      <c r="I78" s="41">
        <v>28</v>
      </c>
      <c r="J78" s="41">
        <f t="shared" si="2"/>
        <v>7</v>
      </c>
      <c r="K78" s="41"/>
      <c r="L78" s="42">
        <f t="shared" si="3"/>
        <v>1</v>
      </c>
      <c r="M78" s="41"/>
    </row>
    <row r="79" spans="1:13" s="1" customFormat="1" ht="19.5" customHeight="1">
      <c r="A79" s="77"/>
      <c r="B79" s="41">
        <v>19</v>
      </c>
      <c r="C79" s="41" t="s">
        <v>42</v>
      </c>
      <c r="D79" s="41">
        <v>3</v>
      </c>
      <c r="E79" s="41">
        <v>1</v>
      </c>
      <c r="F79" s="41"/>
      <c r="G79" s="41"/>
      <c r="H79" s="41">
        <f t="shared" si="0"/>
        <v>2</v>
      </c>
      <c r="I79" s="41">
        <v>26</v>
      </c>
      <c r="J79" s="41">
        <f t="shared" si="2"/>
        <v>7</v>
      </c>
      <c r="K79" s="41"/>
      <c r="L79" s="42">
        <f t="shared" si="3"/>
        <v>1</v>
      </c>
      <c r="M79" s="41"/>
    </row>
    <row r="80" spans="1:13" s="1" customFormat="1" ht="19.5" customHeight="1">
      <c r="A80" s="77"/>
      <c r="B80" s="41">
        <v>20</v>
      </c>
      <c r="C80" s="41" t="s">
        <v>43</v>
      </c>
      <c r="D80" s="41">
        <v>3</v>
      </c>
      <c r="E80" s="41">
        <v>1</v>
      </c>
      <c r="F80" s="41"/>
      <c r="G80" s="41"/>
      <c r="H80" s="41">
        <f t="shared" si="0"/>
        <v>2</v>
      </c>
      <c r="I80" s="41">
        <v>28</v>
      </c>
      <c r="J80" s="41">
        <f t="shared" si="2"/>
        <v>7</v>
      </c>
      <c r="K80" s="41"/>
      <c r="L80" s="42">
        <f t="shared" si="3"/>
        <v>1</v>
      </c>
      <c r="M80" s="41"/>
    </row>
    <row r="81" spans="1:13" s="1" customFormat="1" ht="19.5" customHeight="1">
      <c r="A81" s="77"/>
      <c r="B81" s="41">
        <v>21</v>
      </c>
      <c r="C81" s="41" t="s">
        <v>44</v>
      </c>
      <c r="D81" s="41">
        <v>3</v>
      </c>
      <c r="E81" s="41">
        <v>1</v>
      </c>
      <c r="F81" s="41"/>
      <c r="G81" s="41"/>
      <c r="H81" s="41">
        <f t="shared" si="0"/>
        <v>2</v>
      </c>
      <c r="I81" s="41">
        <v>44</v>
      </c>
      <c r="J81" s="41">
        <f t="shared" si="2"/>
        <v>7</v>
      </c>
      <c r="K81" s="41"/>
      <c r="L81" s="42">
        <f t="shared" si="3"/>
        <v>1</v>
      </c>
      <c r="M81" s="41"/>
    </row>
    <row r="82" spans="1:13" s="1" customFormat="1" ht="19.5" customHeight="1">
      <c r="A82" s="77"/>
      <c r="B82" s="41">
        <v>22</v>
      </c>
      <c r="C82" s="41" t="s">
        <v>45</v>
      </c>
      <c r="D82" s="41">
        <v>3</v>
      </c>
      <c r="E82" s="41">
        <v>1</v>
      </c>
      <c r="F82" s="41"/>
      <c r="G82" s="41"/>
      <c r="H82" s="41">
        <f t="shared" si="0"/>
        <v>2</v>
      </c>
      <c r="I82" s="41"/>
      <c r="J82" s="41">
        <f t="shared" si="2"/>
        <v>7</v>
      </c>
      <c r="K82" s="41"/>
      <c r="L82" s="42">
        <f t="shared" si="3"/>
        <v>1</v>
      </c>
      <c r="M82" s="41"/>
    </row>
    <row r="83" spans="1:13" s="1" customFormat="1" ht="19.5" customHeight="1">
      <c r="A83" s="77"/>
      <c r="B83" s="41">
        <v>23</v>
      </c>
      <c r="C83" s="41" t="s">
        <v>46</v>
      </c>
      <c r="D83" s="41">
        <v>3</v>
      </c>
      <c r="E83" s="41">
        <v>1</v>
      </c>
      <c r="F83" s="41"/>
      <c r="G83" s="41"/>
      <c r="H83" s="41">
        <f t="shared" si="0"/>
        <v>2</v>
      </c>
      <c r="I83" s="41">
        <v>28</v>
      </c>
      <c r="J83" s="41">
        <f t="shared" si="2"/>
        <v>7</v>
      </c>
      <c r="K83" s="41"/>
      <c r="L83" s="42">
        <f t="shared" si="3"/>
        <v>1</v>
      </c>
      <c r="M83" s="41"/>
    </row>
    <row r="84" spans="1:13" s="1" customFormat="1" ht="19.5" customHeight="1">
      <c r="A84" s="77"/>
      <c r="B84" s="41">
        <v>24</v>
      </c>
      <c r="C84" s="41" t="s">
        <v>47</v>
      </c>
      <c r="D84" s="41">
        <v>3</v>
      </c>
      <c r="E84" s="41">
        <v>1</v>
      </c>
      <c r="F84" s="41"/>
      <c r="G84" s="41"/>
      <c r="H84" s="41">
        <f t="shared" si="0"/>
        <v>2</v>
      </c>
      <c r="I84" s="41"/>
      <c r="J84" s="41">
        <f t="shared" si="2"/>
        <v>7</v>
      </c>
      <c r="K84" s="41"/>
      <c r="L84" s="42">
        <f t="shared" si="3"/>
        <v>1</v>
      </c>
      <c r="M84" s="41"/>
    </row>
    <row r="85" spans="1:13" s="1" customFormat="1" ht="19.5" customHeight="1">
      <c r="A85" s="77"/>
      <c r="B85" s="41">
        <v>25</v>
      </c>
      <c r="C85" s="41" t="s">
        <v>48</v>
      </c>
      <c r="D85" s="41">
        <v>3</v>
      </c>
      <c r="E85" s="41">
        <v>1</v>
      </c>
      <c r="F85" s="41"/>
      <c r="G85" s="41"/>
      <c r="H85" s="41">
        <f t="shared" si="0"/>
        <v>2</v>
      </c>
      <c r="I85" s="41"/>
      <c r="J85" s="41">
        <f t="shared" si="2"/>
        <v>7</v>
      </c>
      <c r="K85" s="41"/>
      <c r="L85" s="42">
        <f t="shared" si="3"/>
        <v>1</v>
      </c>
      <c r="M85" s="41"/>
    </row>
    <row r="86" spans="1:13" s="1" customFormat="1" ht="19.5" customHeight="1">
      <c r="A86" s="77"/>
      <c r="B86" s="41">
        <v>26</v>
      </c>
      <c r="C86" s="41" t="s">
        <v>3</v>
      </c>
      <c r="D86" s="41">
        <v>3</v>
      </c>
      <c r="E86" s="41">
        <v>2</v>
      </c>
      <c r="F86" s="41"/>
      <c r="G86" s="41"/>
      <c r="H86" s="41">
        <f t="shared" si="0"/>
        <v>4</v>
      </c>
      <c r="I86" s="41"/>
      <c r="J86" s="41">
        <f>E86*8</f>
        <v>16</v>
      </c>
      <c r="K86" s="41">
        <f>E86*2</f>
        <v>4</v>
      </c>
      <c r="L86" s="42"/>
      <c r="M86" s="41"/>
    </row>
    <row r="87" spans="1:13" s="1" customFormat="1" ht="19.5" customHeight="1">
      <c r="A87" s="77"/>
      <c r="B87" s="41">
        <v>27</v>
      </c>
      <c r="C87" s="41" t="s">
        <v>34</v>
      </c>
      <c r="D87" s="41">
        <v>4</v>
      </c>
      <c r="E87" s="41">
        <v>1</v>
      </c>
      <c r="F87" s="41"/>
      <c r="G87" s="41"/>
      <c r="H87" s="41">
        <f t="shared" si="0"/>
        <v>2</v>
      </c>
      <c r="I87" s="41">
        <v>54</v>
      </c>
      <c r="J87" s="41">
        <f aca="true" t="shared" si="4" ref="J87:J96">E87*7</f>
        <v>7</v>
      </c>
      <c r="K87" s="41"/>
      <c r="L87" s="42">
        <f>E87</f>
        <v>1</v>
      </c>
      <c r="M87" s="41"/>
    </row>
    <row r="88" spans="1:13" s="1" customFormat="1" ht="19.5" customHeight="1">
      <c r="A88" s="77"/>
      <c r="B88" s="41">
        <v>28</v>
      </c>
      <c r="C88" s="41" t="s">
        <v>36</v>
      </c>
      <c r="D88" s="41">
        <v>4</v>
      </c>
      <c r="E88" s="41">
        <v>1</v>
      </c>
      <c r="F88" s="41"/>
      <c r="G88" s="41"/>
      <c r="H88" s="41">
        <f>E88*3</f>
        <v>3</v>
      </c>
      <c r="I88" s="41">
        <v>80</v>
      </c>
      <c r="J88" s="41">
        <f t="shared" si="4"/>
        <v>7</v>
      </c>
      <c r="K88" s="41"/>
      <c r="L88" s="42">
        <f aca="true" t="shared" si="5" ref="L88:L109">E88</f>
        <v>1</v>
      </c>
      <c r="M88" s="41"/>
    </row>
    <row r="89" spans="1:13" s="1" customFormat="1" ht="19.5" customHeight="1">
      <c r="A89" s="77"/>
      <c r="B89" s="41">
        <v>29</v>
      </c>
      <c r="C89" s="41" t="s">
        <v>37</v>
      </c>
      <c r="D89" s="41">
        <v>4</v>
      </c>
      <c r="E89" s="41">
        <v>1</v>
      </c>
      <c r="F89" s="41"/>
      <c r="G89" s="41"/>
      <c r="H89" s="41">
        <f>E89*1</f>
        <v>1</v>
      </c>
      <c r="I89" s="41">
        <v>28</v>
      </c>
      <c r="J89" s="41">
        <f t="shared" si="4"/>
        <v>7</v>
      </c>
      <c r="K89" s="41"/>
      <c r="L89" s="42">
        <f t="shared" si="5"/>
        <v>1</v>
      </c>
      <c r="M89" s="41"/>
    </row>
    <row r="90" spans="1:13" s="1" customFormat="1" ht="19.5" customHeight="1">
      <c r="A90" s="77"/>
      <c r="B90" s="41">
        <v>30</v>
      </c>
      <c r="C90" s="41" t="s">
        <v>147</v>
      </c>
      <c r="D90" s="41">
        <v>4</v>
      </c>
      <c r="E90" s="41">
        <v>3</v>
      </c>
      <c r="F90" s="41"/>
      <c r="G90" s="41"/>
      <c r="H90" s="41">
        <f aca="true" t="shared" si="6" ref="H90:H96">E90*2</f>
        <v>6</v>
      </c>
      <c r="I90" s="41">
        <v>100</v>
      </c>
      <c r="J90" s="41">
        <f t="shared" si="4"/>
        <v>21</v>
      </c>
      <c r="K90" s="41"/>
      <c r="L90" s="42">
        <f t="shared" si="5"/>
        <v>3</v>
      </c>
      <c r="M90" s="41"/>
    </row>
    <row r="91" spans="1:13" s="1" customFormat="1" ht="19.5" customHeight="1">
      <c r="A91" s="77"/>
      <c r="B91" s="41">
        <v>31</v>
      </c>
      <c r="C91" s="41" t="s">
        <v>4</v>
      </c>
      <c r="D91" s="41">
        <v>4</v>
      </c>
      <c r="E91" s="41">
        <v>1</v>
      </c>
      <c r="F91" s="41"/>
      <c r="G91" s="41"/>
      <c r="H91" s="41">
        <f t="shared" si="6"/>
        <v>2</v>
      </c>
      <c r="I91" s="41"/>
      <c r="J91" s="41">
        <f t="shared" si="4"/>
        <v>7</v>
      </c>
      <c r="K91" s="41"/>
      <c r="L91" s="42">
        <f t="shared" si="5"/>
        <v>1</v>
      </c>
      <c r="M91" s="41"/>
    </row>
    <row r="92" spans="1:13" s="1" customFormat="1" ht="19.5" customHeight="1">
      <c r="A92" s="77"/>
      <c r="B92" s="41">
        <v>32</v>
      </c>
      <c r="C92" s="41" t="s">
        <v>38</v>
      </c>
      <c r="D92" s="41">
        <v>4</v>
      </c>
      <c r="E92" s="41">
        <v>1</v>
      </c>
      <c r="F92" s="41"/>
      <c r="G92" s="41"/>
      <c r="H92" s="41">
        <f t="shared" si="6"/>
        <v>2</v>
      </c>
      <c r="I92" s="41"/>
      <c r="J92" s="41">
        <f t="shared" si="4"/>
        <v>7</v>
      </c>
      <c r="K92" s="41"/>
      <c r="L92" s="42">
        <f t="shared" si="5"/>
        <v>1</v>
      </c>
      <c r="M92" s="41"/>
    </row>
    <row r="93" spans="1:13" s="1" customFormat="1" ht="19.5" customHeight="1">
      <c r="A93" s="77"/>
      <c r="B93" s="41">
        <v>33</v>
      </c>
      <c r="C93" s="41" t="s">
        <v>39</v>
      </c>
      <c r="D93" s="41">
        <v>4</v>
      </c>
      <c r="E93" s="41">
        <v>1</v>
      </c>
      <c r="F93" s="41"/>
      <c r="G93" s="41"/>
      <c r="H93" s="41">
        <f t="shared" si="6"/>
        <v>2</v>
      </c>
      <c r="I93" s="41">
        <v>28</v>
      </c>
      <c r="J93" s="41">
        <f t="shared" si="4"/>
        <v>7</v>
      </c>
      <c r="K93" s="41"/>
      <c r="L93" s="42">
        <f t="shared" si="5"/>
        <v>1</v>
      </c>
      <c r="M93" s="41"/>
    </row>
    <row r="94" spans="1:13" s="1" customFormat="1" ht="19.5" customHeight="1">
      <c r="A94" s="77"/>
      <c r="B94" s="41">
        <v>34</v>
      </c>
      <c r="C94" s="41" t="s">
        <v>40</v>
      </c>
      <c r="D94" s="41">
        <v>4</v>
      </c>
      <c r="E94" s="41">
        <v>1</v>
      </c>
      <c r="F94" s="41"/>
      <c r="G94" s="41"/>
      <c r="H94" s="41">
        <f t="shared" si="6"/>
        <v>2</v>
      </c>
      <c r="I94" s="41"/>
      <c r="J94" s="41">
        <f t="shared" si="4"/>
        <v>7</v>
      </c>
      <c r="K94" s="41"/>
      <c r="L94" s="42">
        <f t="shared" si="5"/>
        <v>1</v>
      </c>
      <c r="M94" s="41"/>
    </row>
    <row r="95" spans="1:13" s="1" customFormat="1" ht="19.5" customHeight="1">
      <c r="A95" s="77"/>
      <c r="B95" s="41">
        <v>35</v>
      </c>
      <c r="C95" s="41" t="s">
        <v>5</v>
      </c>
      <c r="D95" s="41">
        <v>4</v>
      </c>
      <c r="E95" s="41">
        <v>1</v>
      </c>
      <c r="F95" s="41"/>
      <c r="G95" s="41"/>
      <c r="H95" s="41">
        <f t="shared" si="6"/>
        <v>2</v>
      </c>
      <c r="I95" s="41"/>
      <c r="J95" s="41">
        <f t="shared" si="4"/>
        <v>7</v>
      </c>
      <c r="K95" s="41"/>
      <c r="L95" s="42">
        <f t="shared" si="5"/>
        <v>1</v>
      </c>
      <c r="M95" s="41"/>
    </row>
    <row r="96" spans="1:13" s="1" customFormat="1" ht="19.5" customHeight="1">
      <c r="A96" s="77"/>
      <c r="B96" s="41">
        <v>36</v>
      </c>
      <c r="C96" s="41" t="s">
        <v>18</v>
      </c>
      <c r="D96" s="41">
        <v>4</v>
      </c>
      <c r="E96" s="41">
        <v>1</v>
      </c>
      <c r="F96" s="41"/>
      <c r="G96" s="41"/>
      <c r="H96" s="41">
        <f t="shared" si="6"/>
        <v>2</v>
      </c>
      <c r="I96" s="41"/>
      <c r="J96" s="41">
        <f t="shared" si="4"/>
        <v>7</v>
      </c>
      <c r="K96" s="41"/>
      <c r="L96" s="42">
        <f t="shared" si="5"/>
        <v>1</v>
      </c>
      <c r="M96" s="41"/>
    </row>
    <row r="97" spans="1:13" s="1" customFormat="1" ht="19.5" customHeight="1">
      <c r="A97" s="77"/>
      <c r="B97" s="41">
        <v>37</v>
      </c>
      <c r="C97" s="41" t="s">
        <v>3</v>
      </c>
      <c r="D97" s="41">
        <v>4</v>
      </c>
      <c r="E97" s="41">
        <v>1</v>
      </c>
      <c r="F97" s="41"/>
      <c r="G97" s="41"/>
      <c r="H97" s="41">
        <v>2</v>
      </c>
      <c r="I97" s="41"/>
      <c r="J97" s="41">
        <f>E97*8</f>
        <v>8</v>
      </c>
      <c r="K97" s="41">
        <f>E97*2</f>
        <v>2</v>
      </c>
      <c r="L97" s="42"/>
      <c r="M97" s="41"/>
    </row>
    <row r="98" spans="1:13" s="31" customFormat="1" ht="19.5" customHeight="1">
      <c r="A98" s="77"/>
      <c r="B98" s="41">
        <v>38</v>
      </c>
      <c r="C98" s="41" t="s">
        <v>16</v>
      </c>
      <c r="D98" s="41">
        <v>4</v>
      </c>
      <c r="E98" s="41">
        <v>1</v>
      </c>
      <c r="F98" s="41"/>
      <c r="G98" s="41"/>
      <c r="H98" s="41">
        <f>E98*1</f>
        <v>1</v>
      </c>
      <c r="I98" s="41"/>
      <c r="J98" s="41">
        <f>E98*4</f>
        <v>4</v>
      </c>
      <c r="K98" s="41">
        <f>E98*1</f>
        <v>1</v>
      </c>
      <c r="L98" s="42">
        <f t="shared" si="5"/>
        <v>1</v>
      </c>
      <c r="M98" s="41"/>
    </row>
    <row r="99" spans="1:13" s="1" customFormat="1" ht="19.5" customHeight="1">
      <c r="A99" s="77"/>
      <c r="B99" s="41">
        <v>39</v>
      </c>
      <c r="C99" s="41" t="s">
        <v>148</v>
      </c>
      <c r="D99" s="41">
        <v>5</v>
      </c>
      <c r="E99" s="41">
        <v>3</v>
      </c>
      <c r="F99" s="41"/>
      <c r="G99" s="41"/>
      <c r="H99" s="41">
        <f>E99*2</f>
        <v>6</v>
      </c>
      <c r="I99" s="41"/>
      <c r="J99" s="41">
        <f>E99*7</f>
        <v>21</v>
      </c>
      <c r="K99" s="41"/>
      <c r="L99" s="42">
        <f t="shared" si="5"/>
        <v>3</v>
      </c>
      <c r="M99" s="41"/>
    </row>
    <row r="100" spans="1:13" s="1" customFormat="1" ht="19.5" customHeight="1">
      <c r="A100" s="77"/>
      <c r="B100" s="41">
        <v>40</v>
      </c>
      <c r="C100" s="41" t="s">
        <v>6</v>
      </c>
      <c r="D100" s="41">
        <v>5</v>
      </c>
      <c r="E100" s="41">
        <v>1</v>
      </c>
      <c r="F100" s="41"/>
      <c r="G100" s="41"/>
      <c r="H100" s="41">
        <f>E100*2</f>
        <v>2</v>
      </c>
      <c r="I100" s="41">
        <v>41</v>
      </c>
      <c r="J100" s="41">
        <f>E100*7</f>
        <v>7</v>
      </c>
      <c r="K100" s="41"/>
      <c r="L100" s="42">
        <f t="shared" si="5"/>
        <v>1</v>
      </c>
      <c r="M100" s="41"/>
    </row>
    <row r="101" spans="1:13" s="1" customFormat="1" ht="19.5" customHeight="1">
      <c r="A101" s="77"/>
      <c r="B101" s="41">
        <v>41</v>
      </c>
      <c r="C101" s="41" t="s">
        <v>49</v>
      </c>
      <c r="D101" s="41">
        <v>5</v>
      </c>
      <c r="E101" s="41">
        <v>1</v>
      </c>
      <c r="F101" s="41"/>
      <c r="G101" s="41"/>
      <c r="H101" s="41">
        <f>E101*1</f>
        <v>1</v>
      </c>
      <c r="I101" s="41"/>
      <c r="J101" s="41">
        <f>E101*7</f>
        <v>7</v>
      </c>
      <c r="K101" s="41"/>
      <c r="L101" s="42">
        <f t="shared" si="5"/>
        <v>1</v>
      </c>
      <c r="M101" s="41"/>
    </row>
    <row r="102" spans="1:13" s="1" customFormat="1" ht="19.5" customHeight="1">
      <c r="A102" s="77"/>
      <c r="B102" s="41">
        <v>42</v>
      </c>
      <c r="C102" s="41" t="s">
        <v>50</v>
      </c>
      <c r="D102" s="41">
        <v>5</v>
      </c>
      <c r="E102" s="41">
        <v>1</v>
      </c>
      <c r="F102" s="41"/>
      <c r="G102" s="41"/>
      <c r="H102" s="41">
        <f>E102*2</f>
        <v>2</v>
      </c>
      <c r="I102" s="41"/>
      <c r="J102" s="41">
        <f>E102*7</f>
        <v>7</v>
      </c>
      <c r="K102" s="41"/>
      <c r="L102" s="42">
        <f t="shared" si="5"/>
        <v>1</v>
      </c>
      <c r="M102" s="41"/>
    </row>
    <row r="103" spans="1:13" s="1" customFormat="1" ht="19.5" customHeight="1">
      <c r="A103" s="77"/>
      <c r="B103" s="41">
        <v>43</v>
      </c>
      <c r="C103" s="41" t="s">
        <v>51</v>
      </c>
      <c r="D103" s="41">
        <v>5</v>
      </c>
      <c r="E103" s="41">
        <v>1</v>
      </c>
      <c r="F103" s="41"/>
      <c r="G103" s="41"/>
      <c r="H103" s="41">
        <f>E103*2</f>
        <v>2</v>
      </c>
      <c r="I103" s="41">
        <v>68</v>
      </c>
      <c r="J103" s="41">
        <f>E103*7</f>
        <v>7</v>
      </c>
      <c r="K103" s="41"/>
      <c r="L103" s="42">
        <f t="shared" si="5"/>
        <v>1</v>
      </c>
      <c r="M103" s="41"/>
    </row>
    <row r="104" spans="1:13" s="1" customFormat="1" ht="19.5" customHeight="1">
      <c r="A104" s="77"/>
      <c r="B104" s="41">
        <v>44</v>
      </c>
      <c r="C104" s="41" t="s">
        <v>52</v>
      </c>
      <c r="D104" s="41">
        <v>5</v>
      </c>
      <c r="E104" s="41">
        <v>1</v>
      </c>
      <c r="F104" s="41"/>
      <c r="G104" s="41"/>
      <c r="H104" s="41">
        <f>E104*1</f>
        <v>1</v>
      </c>
      <c r="I104" s="41">
        <v>32</v>
      </c>
      <c r="J104" s="41">
        <f>E104*8</f>
        <v>8</v>
      </c>
      <c r="K104" s="41"/>
      <c r="L104" s="42">
        <f t="shared" si="5"/>
        <v>1</v>
      </c>
      <c r="M104" s="41"/>
    </row>
    <row r="105" spans="1:13" s="1" customFormat="1" ht="19.5" customHeight="1">
      <c r="A105" s="77"/>
      <c r="B105" s="41">
        <v>45</v>
      </c>
      <c r="C105" s="41" t="s">
        <v>53</v>
      </c>
      <c r="D105" s="41">
        <v>5</v>
      </c>
      <c r="E105" s="41">
        <v>1</v>
      </c>
      <c r="F105" s="41"/>
      <c r="G105" s="41"/>
      <c r="H105" s="41">
        <f>E105*2</f>
        <v>2</v>
      </c>
      <c r="I105" s="41"/>
      <c r="J105" s="41">
        <f>E105*7</f>
        <v>7</v>
      </c>
      <c r="K105" s="41"/>
      <c r="L105" s="42">
        <f t="shared" si="5"/>
        <v>1</v>
      </c>
      <c r="M105" s="41"/>
    </row>
    <row r="106" spans="1:13" s="1" customFormat="1" ht="19.5" customHeight="1">
      <c r="A106" s="77"/>
      <c r="B106" s="41">
        <v>46</v>
      </c>
      <c r="C106" s="41" t="s">
        <v>54</v>
      </c>
      <c r="D106" s="41">
        <v>5</v>
      </c>
      <c r="E106" s="41">
        <v>1</v>
      </c>
      <c r="F106" s="41"/>
      <c r="G106" s="41"/>
      <c r="H106" s="41">
        <f>E106*2</f>
        <v>2</v>
      </c>
      <c r="I106" s="41"/>
      <c r="J106" s="41">
        <f>E106*7</f>
        <v>7</v>
      </c>
      <c r="K106" s="41"/>
      <c r="L106" s="42">
        <f t="shared" si="5"/>
        <v>1</v>
      </c>
      <c r="M106" s="41"/>
    </row>
    <row r="107" spans="1:13" s="1" customFormat="1" ht="19.5" customHeight="1">
      <c r="A107" s="77"/>
      <c r="B107" s="41">
        <v>47</v>
      </c>
      <c r="C107" s="41" t="s">
        <v>149</v>
      </c>
      <c r="D107" s="41">
        <v>5</v>
      </c>
      <c r="E107" s="41">
        <v>1</v>
      </c>
      <c r="F107" s="41"/>
      <c r="G107" s="41"/>
      <c r="H107" s="41">
        <f>E107*2</f>
        <v>2</v>
      </c>
      <c r="I107" s="41">
        <v>28</v>
      </c>
      <c r="J107" s="41">
        <f>E107*7</f>
        <v>7</v>
      </c>
      <c r="K107" s="41"/>
      <c r="L107" s="42">
        <f t="shared" si="5"/>
        <v>1</v>
      </c>
      <c r="M107" s="41"/>
    </row>
    <row r="108" spans="1:13" s="31" customFormat="1" ht="19.5" customHeight="1">
      <c r="A108" s="77"/>
      <c r="B108" s="41">
        <v>48</v>
      </c>
      <c r="C108" s="41" t="s">
        <v>140</v>
      </c>
      <c r="D108" s="41">
        <v>5</v>
      </c>
      <c r="E108" s="41">
        <v>1</v>
      </c>
      <c r="F108" s="41"/>
      <c r="G108" s="41"/>
      <c r="H108" s="41">
        <f>E108*2</f>
        <v>2</v>
      </c>
      <c r="I108" s="41"/>
      <c r="J108" s="41">
        <f>E108*7</f>
        <v>7</v>
      </c>
      <c r="K108" s="41"/>
      <c r="L108" s="42">
        <f t="shared" si="5"/>
        <v>1</v>
      </c>
      <c r="M108" s="41"/>
    </row>
    <row r="109" spans="1:13" s="31" customFormat="1" ht="19.5" customHeight="1">
      <c r="A109" s="77"/>
      <c r="B109" s="42">
        <v>49</v>
      </c>
      <c r="C109" s="42" t="s">
        <v>55</v>
      </c>
      <c r="D109" s="42">
        <v>5</v>
      </c>
      <c r="E109" s="42">
        <v>1</v>
      </c>
      <c r="F109" s="42"/>
      <c r="G109" s="42"/>
      <c r="H109" s="42">
        <f>E109*1</f>
        <v>1</v>
      </c>
      <c r="I109" s="42"/>
      <c r="J109" s="42">
        <f>E109*10</f>
        <v>10</v>
      </c>
      <c r="K109" s="42"/>
      <c r="L109" s="42">
        <f t="shared" si="5"/>
        <v>1</v>
      </c>
      <c r="M109" s="42"/>
    </row>
    <row r="110" spans="1:13" s="31" customFormat="1" ht="19.5" customHeight="1">
      <c r="A110" s="77"/>
      <c r="B110" s="42">
        <v>50</v>
      </c>
      <c r="C110" s="42" t="s">
        <v>204</v>
      </c>
      <c r="D110" s="42">
        <v>6</v>
      </c>
      <c r="E110" s="42">
        <v>1</v>
      </c>
      <c r="F110" s="42"/>
      <c r="G110" s="42">
        <v>2</v>
      </c>
      <c r="H110" s="42"/>
      <c r="I110" s="42"/>
      <c r="J110" s="42">
        <v>30</v>
      </c>
      <c r="K110" s="42"/>
      <c r="L110" s="42">
        <v>4</v>
      </c>
      <c r="M110" s="42"/>
    </row>
    <row r="111" spans="1:13" s="32" customFormat="1" ht="24" customHeight="1">
      <c r="A111" s="46"/>
      <c r="B111" s="36">
        <v>1</v>
      </c>
      <c r="C111" s="66" t="s">
        <v>205</v>
      </c>
      <c r="D111" s="47"/>
      <c r="E111" s="47"/>
      <c r="F111" s="47"/>
      <c r="G111" s="47"/>
      <c r="H111" s="48">
        <v>71</v>
      </c>
      <c r="I111" s="47"/>
      <c r="J111" s="47"/>
      <c r="K111" s="47"/>
      <c r="L111" s="48"/>
      <c r="M111" s="47"/>
    </row>
    <row r="112" spans="1:13" ht="14.25">
      <c r="A112" s="67"/>
      <c r="B112" s="67"/>
      <c r="C112" s="67" t="s">
        <v>208</v>
      </c>
      <c r="D112" s="67"/>
      <c r="E112" s="67"/>
      <c r="F112" s="67"/>
      <c r="G112" s="67"/>
      <c r="H112" s="67">
        <v>74</v>
      </c>
      <c r="I112" s="67"/>
      <c r="J112" s="67">
        <v>477</v>
      </c>
      <c r="K112" s="67"/>
      <c r="L112" s="67">
        <v>25</v>
      </c>
      <c r="M112" s="67"/>
    </row>
    <row r="113" spans="1:13" s="32" customFormat="1" ht="25.5" customHeight="1">
      <c r="A113" s="38"/>
      <c r="B113" s="38"/>
      <c r="C113" s="38" t="s">
        <v>0</v>
      </c>
      <c r="D113" s="38"/>
      <c r="E113" s="38"/>
      <c r="F113" s="38">
        <f aca="true" t="shared" si="7" ref="F113:K113">SUM(F1:F111)</f>
        <v>0</v>
      </c>
      <c r="G113" s="38">
        <f t="shared" si="7"/>
        <v>14</v>
      </c>
      <c r="H113" s="38">
        <f t="shared" si="7"/>
        <v>388</v>
      </c>
      <c r="I113" s="38">
        <f t="shared" si="7"/>
        <v>721</v>
      </c>
      <c r="J113" s="38">
        <f t="shared" si="7"/>
        <v>1329</v>
      </c>
      <c r="K113" s="38">
        <f t="shared" si="7"/>
        <v>84</v>
      </c>
      <c r="L113" s="44">
        <f>SUM(L3:L111)</f>
        <v>136</v>
      </c>
      <c r="M113" s="38">
        <v>70</v>
      </c>
    </row>
    <row r="114" spans="1:13" s="32" customFormat="1" ht="25.5" customHeight="1">
      <c r="A114" s="44"/>
      <c r="B114" s="44"/>
      <c r="C114" s="108" t="s">
        <v>209</v>
      </c>
      <c r="D114" s="108"/>
      <c r="E114" s="108"/>
      <c r="F114" s="108"/>
      <c r="G114" s="108">
        <v>14</v>
      </c>
      <c r="H114" s="108">
        <f aca="true" t="shared" si="8" ref="H114:M114">H113-H112</f>
        <v>314</v>
      </c>
      <c r="I114" s="108">
        <f t="shared" si="8"/>
        <v>721</v>
      </c>
      <c r="J114" s="108">
        <f t="shared" si="8"/>
        <v>852</v>
      </c>
      <c r="K114" s="108">
        <f t="shared" si="8"/>
        <v>84</v>
      </c>
      <c r="L114" s="108">
        <f t="shared" si="8"/>
        <v>111</v>
      </c>
      <c r="M114" s="108">
        <f t="shared" si="8"/>
        <v>70</v>
      </c>
    </row>
    <row r="115" spans="1:13" s="32" customFormat="1" ht="25.5" customHeight="1">
      <c r="A115" s="38" t="s">
        <v>7</v>
      </c>
      <c r="B115" s="38" t="s">
        <v>1</v>
      </c>
      <c r="C115" s="44" t="s">
        <v>110</v>
      </c>
      <c r="D115" s="37" t="s">
        <v>2</v>
      </c>
      <c r="E115" s="37" t="s">
        <v>130</v>
      </c>
      <c r="F115" s="37" t="s">
        <v>20</v>
      </c>
      <c r="G115" s="37" t="s">
        <v>19</v>
      </c>
      <c r="H115" s="45" t="s">
        <v>163</v>
      </c>
      <c r="I115" s="37" t="s">
        <v>35</v>
      </c>
      <c r="J115" s="37" t="s">
        <v>122</v>
      </c>
      <c r="K115" s="37" t="s">
        <v>156</v>
      </c>
      <c r="L115" s="45" t="s">
        <v>123</v>
      </c>
      <c r="M115" s="45" t="s">
        <v>171</v>
      </c>
    </row>
    <row r="116" spans="1:13" ht="14.25">
      <c r="A116" s="69" t="s">
        <v>207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</row>
  </sheetData>
  <sheetProtection/>
  <mergeCells count="11">
    <mergeCell ref="A36:A60"/>
    <mergeCell ref="A116:M116"/>
    <mergeCell ref="J1:M1"/>
    <mergeCell ref="F1:I1"/>
    <mergeCell ref="A12:A19"/>
    <mergeCell ref="A20:A35"/>
    <mergeCell ref="A61:A110"/>
    <mergeCell ref="A7:A11"/>
    <mergeCell ref="A5:A6"/>
    <mergeCell ref="A3:A4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58" sqref="C58"/>
    </sheetView>
  </sheetViews>
  <sheetFormatPr defaultColWidth="9.00390625" defaultRowHeight="14.25"/>
  <cols>
    <col min="1" max="1" width="6.375" style="0" customWidth="1"/>
    <col min="2" max="2" width="24.50390625" style="0" customWidth="1"/>
    <col min="3" max="3" width="15.375" style="0" customWidth="1"/>
    <col min="4" max="4" width="12.25390625" style="0" customWidth="1"/>
    <col min="5" max="5" width="8.125" style="0" customWidth="1"/>
    <col min="6" max="6" width="7.125" style="0" customWidth="1"/>
    <col min="7" max="7" width="16.875" style="0" customWidth="1"/>
    <col min="8" max="8" width="11.75390625" style="0" hidden="1" customWidth="1"/>
    <col min="9" max="9" width="15.25390625" style="0" customWidth="1"/>
  </cols>
  <sheetData>
    <row r="1" spans="1:9" ht="15" thickTop="1">
      <c r="A1" s="84" t="s">
        <v>33</v>
      </c>
      <c r="B1" s="85"/>
      <c r="C1" s="85"/>
      <c r="D1" s="85"/>
      <c r="E1" s="85"/>
      <c r="F1" s="85"/>
      <c r="G1" s="85"/>
      <c r="H1" s="85"/>
      <c r="I1" s="86"/>
    </row>
    <row r="2" spans="1:9" ht="15.75" customHeight="1">
      <c r="A2" s="87"/>
      <c r="B2" s="88"/>
      <c r="C2" s="88"/>
      <c r="D2" s="88"/>
      <c r="E2" s="88"/>
      <c r="F2" s="88"/>
      <c r="G2" s="88"/>
      <c r="H2" s="88"/>
      <c r="I2" s="89"/>
    </row>
    <row r="3" spans="1:9" ht="17.25" customHeight="1">
      <c r="A3" s="90" t="s">
        <v>30</v>
      </c>
      <c r="B3" s="91"/>
      <c r="C3" s="92"/>
      <c r="D3" s="3"/>
      <c r="E3" s="93" t="s">
        <v>21</v>
      </c>
      <c r="F3" s="94"/>
      <c r="G3" s="21"/>
      <c r="H3" s="39"/>
      <c r="I3" s="39"/>
    </row>
    <row r="4" spans="1:9" ht="28.5" customHeight="1">
      <c r="A4" s="4" t="s">
        <v>22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6" t="s">
        <v>173</v>
      </c>
      <c r="H4" s="7" t="s">
        <v>91</v>
      </c>
      <c r="I4" s="7" t="s">
        <v>28</v>
      </c>
    </row>
    <row r="5" spans="1:9" ht="19.5" customHeight="1">
      <c r="A5" s="8"/>
      <c r="B5" s="96" t="s">
        <v>82</v>
      </c>
      <c r="C5" s="96"/>
      <c r="D5" s="96"/>
      <c r="E5" s="96"/>
      <c r="F5" s="96"/>
      <c r="G5" s="96"/>
      <c r="H5" s="96"/>
      <c r="I5" s="9"/>
    </row>
    <row r="6" spans="1:9" s="15" customFormat="1" ht="19.5" customHeight="1">
      <c r="A6" s="16">
        <v>1</v>
      </c>
      <c r="B6" s="11" t="s">
        <v>87</v>
      </c>
      <c r="C6" s="11"/>
      <c r="D6" s="12"/>
      <c r="E6" s="10">
        <v>1</v>
      </c>
      <c r="F6" s="13" t="s">
        <v>61</v>
      </c>
      <c r="G6" s="14"/>
      <c r="H6" s="14"/>
      <c r="I6" s="14"/>
    </row>
    <row r="7" spans="1:9" s="15" customFormat="1" ht="19.5" customHeight="1">
      <c r="A7" s="16">
        <v>2</v>
      </c>
      <c r="B7" s="11" t="s">
        <v>88</v>
      </c>
      <c r="C7" s="11"/>
      <c r="D7" s="12"/>
      <c r="E7" s="10">
        <v>1</v>
      </c>
      <c r="F7" s="13" t="s">
        <v>61</v>
      </c>
      <c r="G7" s="14"/>
      <c r="H7" s="14"/>
      <c r="I7" s="14"/>
    </row>
    <row r="8" spans="1:9" s="15" customFormat="1" ht="19.5" customHeight="1">
      <c r="A8" s="16">
        <v>3</v>
      </c>
      <c r="B8" s="11" t="s">
        <v>89</v>
      </c>
      <c r="C8" s="11"/>
      <c r="D8" s="12"/>
      <c r="E8" s="10">
        <v>1</v>
      </c>
      <c r="F8" s="13" t="s">
        <v>61</v>
      </c>
      <c r="G8" s="14"/>
      <c r="H8" s="14"/>
      <c r="I8" s="14"/>
    </row>
    <row r="9" spans="1:9" s="15" customFormat="1" ht="19.5" customHeight="1">
      <c r="A9" s="16">
        <v>4</v>
      </c>
      <c r="B9" s="11" t="s">
        <v>81</v>
      </c>
      <c r="C9" s="11"/>
      <c r="D9" s="12"/>
      <c r="E9" s="10">
        <v>1</v>
      </c>
      <c r="F9" s="13" t="s">
        <v>61</v>
      </c>
      <c r="G9" s="14"/>
      <c r="H9" s="14"/>
      <c r="I9" s="14"/>
    </row>
    <row r="10" spans="1:9" s="15" customFormat="1" ht="19.5" customHeight="1">
      <c r="A10" s="16">
        <v>5</v>
      </c>
      <c r="B10" s="29" t="s">
        <v>90</v>
      </c>
      <c r="C10" s="29"/>
      <c r="D10" s="12"/>
      <c r="E10" s="30">
        <v>2</v>
      </c>
      <c r="F10" s="13" t="s">
        <v>62</v>
      </c>
      <c r="G10" s="14"/>
      <c r="H10" s="14"/>
      <c r="I10" s="14"/>
    </row>
    <row r="11" spans="1:9" s="15" customFormat="1" ht="19.5" customHeight="1">
      <c r="A11" s="16">
        <v>6</v>
      </c>
      <c r="B11" s="29" t="s">
        <v>112</v>
      </c>
      <c r="C11" s="29"/>
      <c r="D11" s="12"/>
      <c r="E11" s="30">
        <v>2</v>
      </c>
      <c r="F11" s="13" t="s">
        <v>62</v>
      </c>
      <c r="G11" s="14"/>
      <c r="H11" s="14"/>
      <c r="I11" s="14"/>
    </row>
    <row r="12" spans="1:9" s="15" customFormat="1" ht="19.5" customHeight="1">
      <c r="A12" s="16">
        <v>7</v>
      </c>
      <c r="B12" s="29" t="s">
        <v>111</v>
      </c>
      <c r="C12" s="29"/>
      <c r="D12" s="12"/>
      <c r="E12" s="30">
        <v>1</v>
      </c>
      <c r="F12" s="13" t="s">
        <v>62</v>
      </c>
      <c r="G12" s="14"/>
      <c r="H12" s="14"/>
      <c r="I12" s="14"/>
    </row>
    <row r="13" spans="1:9" s="15" customFormat="1" ht="19.5" customHeight="1">
      <c r="A13" s="16">
        <v>9</v>
      </c>
      <c r="B13" s="29" t="s">
        <v>113</v>
      </c>
      <c r="C13" s="11"/>
      <c r="D13" s="12"/>
      <c r="E13" s="10">
        <v>4</v>
      </c>
      <c r="F13" s="13" t="s">
        <v>62</v>
      </c>
      <c r="G13" s="14"/>
      <c r="H13" s="14"/>
      <c r="I13" s="14"/>
    </row>
    <row r="14" spans="1:9" s="15" customFormat="1" ht="19.5" customHeight="1">
      <c r="A14" s="16"/>
      <c r="B14" s="29" t="s">
        <v>174</v>
      </c>
      <c r="C14" s="29"/>
      <c r="D14" s="12"/>
      <c r="E14" s="30">
        <v>3500</v>
      </c>
      <c r="F14" s="13" t="s">
        <v>175</v>
      </c>
      <c r="G14" s="14"/>
      <c r="H14" s="14"/>
      <c r="I14" s="14"/>
    </row>
    <row r="15" spans="1:9" s="15" customFormat="1" ht="19.5" customHeight="1">
      <c r="A15" s="16">
        <v>10</v>
      </c>
      <c r="B15" s="11" t="s">
        <v>31</v>
      </c>
      <c r="C15" s="11"/>
      <c r="D15" s="12"/>
      <c r="E15" s="10">
        <v>2</v>
      </c>
      <c r="F15" s="13" t="s">
        <v>61</v>
      </c>
      <c r="G15" s="14"/>
      <c r="H15" s="14"/>
      <c r="I15" s="14"/>
    </row>
    <row r="16" spans="1:9" s="15" customFormat="1" ht="19.5" customHeight="1">
      <c r="A16" s="16">
        <v>11</v>
      </c>
      <c r="B16" s="11" t="s">
        <v>32</v>
      </c>
      <c r="C16" s="11"/>
      <c r="D16" s="12"/>
      <c r="E16" s="10">
        <v>2</v>
      </c>
      <c r="F16" s="13" t="s">
        <v>61</v>
      </c>
      <c r="G16" s="14"/>
      <c r="H16" s="14"/>
      <c r="I16" s="14"/>
    </row>
    <row r="17" spans="1:9" s="15" customFormat="1" ht="19.5" customHeight="1">
      <c r="A17" s="16">
        <v>12</v>
      </c>
      <c r="B17" s="29" t="s">
        <v>92</v>
      </c>
      <c r="C17" s="11"/>
      <c r="D17" s="12"/>
      <c r="E17" s="10">
        <v>2</v>
      </c>
      <c r="F17" s="13" t="s">
        <v>29</v>
      </c>
      <c r="G17" s="14"/>
      <c r="H17" s="14"/>
      <c r="I17" s="14"/>
    </row>
    <row r="18" spans="1:9" s="15" customFormat="1" ht="19.5" customHeight="1">
      <c r="A18" s="16">
        <v>13</v>
      </c>
      <c r="B18" s="11" t="s">
        <v>92</v>
      </c>
      <c r="C18" s="11"/>
      <c r="D18" s="12"/>
      <c r="E18" s="10">
        <v>15</v>
      </c>
      <c r="F18" s="13" t="s">
        <v>29</v>
      </c>
      <c r="G18" s="14"/>
      <c r="H18" s="14"/>
      <c r="I18" s="14"/>
    </row>
    <row r="19" spans="1:9" s="15" customFormat="1" ht="19.5" customHeight="1">
      <c r="A19" s="16">
        <v>14</v>
      </c>
      <c r="B19" s="11" t="s">
        <v>86</v>
      </c>
      <c r="C19" s="11"/>
      <c r="D19" s="12"/>
      <c r="E19" s="10">
        <v>3</v>
      </c>
      <c r="F19" s="13" t="s">
        <v>62</v>
      </c>
      <c r="G19" s="14"/>
      <c r="H19" s="14"/>
      <c r="I19" s="14"/>
    </row>
    <row r="20" spans="1:9" ht="19.5" customHeight="1">
      <c r="A20" s="8"/>
      <c r="B20" s="96" t="s">
        <v>83</v>
      </c>
      <c r="C20" s="96"/>
      <c r="D20" s="96"/>
      <c r="E20" s="96"/>
      <c r="F20" s="96"/>
      <c r="G20" s="96"/>
      <c r="H20" s="96"/>
      <c r="I20" s="9"/>
    </row>
    <row r="21" spans="1:9" ht="19.5" customHeight="1">
      <c r="A21" s="16">
        <v>1</v>
      </c>
      <c r="B21" s="17" t="s">
        <v>63</v>
      </c>
      <c r="C21" s="19"/>
      <c r="D21" s="16"/>
      <c r="E21" s="16">
        <v>45</v>
      </c>
      <c r="F21" s="16" t="s">
        <v>62</v>
      </c>
      <c r="G21" s="18"/>
      <c r="H21" s="18"/>
      <c r="I21" s="18"/>
    </row>
    <row r="22" spans="1:9" ht="19.5" customHeight="1">
      <c r="A22" s="16">
        <v>4</v>
      </c>
      <c r="B22" s="17" t="s">
        <v>64</v>
      </c>
      <c r="C22" s="19"/>
      <c r="D22" s="16"/>
      <c r="E22" s="16">
        <v>20</v>
      </c>
      <c r="F22" s="16" t="s">
        <v>62</v>
      </c>
      <c r="G22" s="18"/>
      <c r="H22" s="18"/>
      <c r="I22" s="18"/>
    </row>
    <row r="23" spans="1:9" ht="19.5" customHeight="1">
      <c r="A23" s="16">
        <v>12</v>
      </c>
      <c r="B23" s="17" t="s">
        <v>65</v>
      </c>
      <c r="C23" s="17"/>
      <c r="D23" s="16"/>
      <c r="E23" s="16">
        <v>65</v>
      </c>
      <c r="F23" s="16" t="s">
        <v>62</v>
      </c>
      <c r="G23" s="18"/>
      <c r="H23" s="18"/>
      <c r="I23" s="18"/>
    </row>
    <row r="24" spans="1:9" ht="19.5" customHeight="1">
      <c r="A24" s="16">
        <v>13</v>
      </c>
      <c r="B24" s="17" t="s">
        <v>66</v>
      </c>
      <c r="C24" s="17"/>
      <c r="D24" s="16"/>
      <c r="E24" s="16">
        <v>325</v>
      </c>
      <c r="F24" s="16" t="s">
        <v>62</v>
      </c>
      <c r="G24" s="18"/>
      <c r="H24" s="18"/>
      <c r="I24" s="18"/>
    </row>
    <row r="25" spans="1:9" ht="19.5" customHeight="1">
      <c r="A25" s="16">
        <v>14</v>
      </c>
      <c r="B25" s="17" t="s">
        <v>67</v>
      </c>
      <c r="C25" s="17"/>
      <c r="D25" s="16"/>
      <c r="E25" s="16">
        <v>250</v>
      </c>
      <c r="F25" s="16" t="s">
        <v>68</v>
      </c>
      <c r="G25" s="18"/>
      <c r="H25" s="18"/>
      <c r="I25" s="18"/>
    </row>
    <row r="26" spans="1:9" ht="19.5" customHeight="1">
      <c r="A26" s="16">
        <v>15</v>
      </c>
      <c r="B26" s="17" t="s">
        <v>172</v>
      </c>
      <c r="C26" s="17"/>
      <c r="D26" s="16"/>
      <c r="E26" s="16">
        <v>360</v>
      </c>
      <c r="F26" s="28" t="s">
        <v>68</v>
      </c>
      <c r="G26" s="18"/>
      <c r="H26" s="18"/>
      <c r="I26" s="18"/>
    </row>
    <row r="27" spans="1:9" ht="19.5" customHeight="1">
      <c r="A27" s="16">
        <v>17</v>
      </c>
      <c r="B27" s="17" t="s">
        <v>69</v>
      </c>
      <c r="C27" s="17"/>
      <c r="D27" s="16"/>
      <c r="E27" s="16">
        <v>20</v>
      </c>
      <c r="F27" s="28" t="s">
        <v>61</v>
      </c>
      <c r="G27" s="18"/>
      <c r="H27" s="18"/>
      <c r="I27" s="18"/>
    </row>
    <row r="28" spans="1:9" ht="19.5" customHeight="1">
      <c r="A28" s="16">
        <v>18</v>
      </c>
      <c r="B28" s="17" t="s">
        <v>71</v>
      </c>
      <c r="C28" s="17"/>
      <c r="D28" s="16"/>
      <c r="E28" s="16">
        <v>4500</v>
      </c>
      <c r="F28" s="28" t="s">
        <v>98</v>
      </c>
      <c r="G28" s="16"/>
      <c r="H28" s="18"/>
      <c r="I28" s="18"/>
    </row>
    <row r="29" spans="1:9" ht="19.5" customHeight="1">
      <c r="A29" s="16">
        <v>19</v>
      </c>
      <c r="B29" s="17" t="s">
        <v>72</v>
      </c>
      <c r="C29" s="27"/>
      <c r="D29" s="16"/>
      <c r="E29" s="16">
        <f>E23*30</f>
        <v>1950</v>
      </c>
      <c r="F29" s="28" t="s">
        <v>98</v>
      </c>
      <c r="G29" s="16"/>
      <c r="H29" s="18"/>
      <c r="I29" s="18"/>
    </row>
    <row r="30" spans="1:9" ht="19.5" customHeight="1">
      <c r="A30" s="16">
        <v>20</v>
      </c>
      <c r="B30" s="17" t="s">
        <v>73</v>
      </c>
      <c r="C30" s="27"/>
      <c r="D30" s="16"/>
      <c r="E30" s="16">
        <f>E24*60</f>
        <v>19500</v>
      </c>
      <c r="F30" s="28" t="s">
        <v>98</v>
      </c>
      <c r="G30" s="16"/>
      <c r="H30" s="18"/>
      <c r="I30" s="18"/>
    </row>
    <row r="31" spans="1:9" ht="19.5" customHeight="1">
      <c r="A31" s="16">
        <v>21</v>
      </c>
      <c r="B31" s="17" t="s">
        <v>74</v>
      </c>
      <c r="C31" s="27"/>
      <c r="D31" s="16"/>
      <c r="E31" s="16">
        <f>E24*60</f>
        <v>19500</v>
      </c>
      <c r="F31" s="28" t="s">
        <v>98</v>
      </c>
      <c r="G31" s="16"/>
      <c r="H31" s="18"/>
      <c r="I31" s="18"/>
    </row>
    <row r="32" spans="1:9" ht="19.5" customHeight="1">
      <c r="A32" s="8"/>
      <c r="B32" s="96" t="s">
        <v>84</v>
      </c>
      <c r="C32" s="96"/>
      <c r="D32" s="96"/>
      <c r="E32" s="96"/>
      <c r="F32" s="96"/>
      <c r="G32" s="96"/>
      <c r="H32" s="96"/>
      <c r="I32" s="9"/>
    </row>
    <row r="33" spans="1:9" ht="19.5" customHeight="1">
      <c r="A33" s="16">
        <v>1</v>
      </c>
      <c r="B33" s="17" t="s">
        <v>101</v>
      </c>
      <c r="C33" s="19"/>
      <c r="D33" s="16"/>
      <c r="E33" s="16">
        <v>23</v>
      </c>
      <c r="F33" s="16" t="s">
        <v>62</v>
      </c>
      <c r="G33" s="18"/>
      <c r="H33" s="18"/>
      <c r="I33" s="18"/>
    </row>
    <row r="34" spans="1:9" ht="19.5" customHeight="1">
      <c r="A34" s="16">
        <v>2</v>
      </c>
      <c r="B34" s="17" t="s">
        <v>102</v>
      </c>
      <c r="C34" s="19"/>
      <c r="D34" s="16"/>
      <c r="E34" s="16">
        <v>23</v>
      </c>
      <c r="F34" s="16" t="s">
        <v>62</v>
      </c>
      <c r="G34" s="18"/>
      <c r="H34" s="18"/>
      <c r="I34" s="18"/>
    </row>
    <row r="35" spans="1:9" ht="19.5" customHeight="1">
      <c r="A35" s="16">
        <v>3</v>
      </c>
      <c r="B35" s="17" t="s">
        <v>103</v>
      </c>
      <c r="C35" s="19"/>
      <c r="D35" s="16"/>
      <c r="E35" s="16">
        <f>E34*4</f>
        <v>92</v>
      </c>
      <c r="F35" s="16" t="s">
        <v>62</v>
      </c>
      <c r="G35" s="18"/>
      <c r="H35" s="18"/>
      <c r="I35" s="18"/>
    </row>
    <row r="36" spans="1:9" ht="19.5" customHeight="1">
      <c r="A36" s="16">
        <v>4</v>
      </c>
      <c r="B36" s="17" t="s">
        <v>104</v>
      </c>
      <c r="C36" s="19"/>
      <c r="D36" s="16"/>
      <c r="E36" s="16">
        <v>800</v>
      </c>
      <c r="F36" s="16" t="s">
        <v>70</v>
      </c>
      <c r="G36" s="18"/>
      <c r="H36" s="18"/>
      <c r="I36" s="18"/>
    </row>
    <row r="37" spans="1:9" ht="19.5" customHeight="1">
      <c r="A37" s="16">
        <v>5</v>
      </c>
      <c r="B37" s="17" t="s">
        <v>96</v>
      </c>
      <c r="C37" s="19"/>
      <c r="D37" s="16"/>
      <c r="E37" s="16">
        <f>E36</f>
        <v>800</v>
      </c>
      <c r="F37" s="16" t="s">
        <v>68</v>
      </c>
      <c r="G37" s="18"/>
      <c r="H37" s="18"/>
      <c r="I37" s="18"/>
    </row>
    <row r="38" spans="1:9" ht="19.5" customHeight="1">
      <c r="A38" s="16">
        <v>6</v>
      </c>
      <c r="B38" s="17" t="s">
        <v>107</v>
      </c>
      <c r="C38" s="19"/>
      <c r="D38" s="16"/>
      <c r="E38" s="16">
        <f>E37</f>
        <v>800</v>
      </c>
      <c r="F38" s="16" t="s">
        <v>68</v>
      </c>
      <c r="G38" s="18"/>
      <c r="H38" s="18"/>
      <c r="I38" s="18"/>
    </row>
    <row r="39" spans="1:9" ht="19.5" customHeight="1">
      <c r="A39" s="16">
        <v>7</v>
      </c>
      <c r="B39" s="17" t="s">
        <v>97</v>
      </c>
      <c r="C39" s="19"/>
      <c r="D39" s="16"/>
      <c r="E39" s="16">
        <f>E34</f>
        <v>23</v>
      </c>
      <c r="F39" s="16" t="s">
        <v>61</v>
      </c>
      <c r="G39" s="18"/>
      <c r="H39" s="18"/>
      <c r="I39" s="18"/>
    </row>
    <row r="40" spans="1:9" ht="19.5" customHeight="1">
      <c r="A40" s="16">
        <v>8</v>
      </c>
      <c r="B40" s="17" t="s">
        <v>93</v>
      </c>
      <c r="C40" s="19"/>
      <c r="D40" s="16"/>
      <c r="E40" s="16">
        <f>E39</f>
        <v>23</v>
      </c>
      <c r="F40" s="16" t="s">
        <v>68</v>
      </c>
      <c r="G40" s="18"/>
      <c r="H40" s="18"/>
      <c r="I40" s="18"/>
    </row>
    <row r="41" spans="1:9" ht="19.5" customHeight="1">
      <c r="A41" s="16">
        <v>9</v>
      </c>
      <c r="B41" s="17" t="s">
        <v>100</v>
      </c>
      <c r="C41" s="19"/>
      <c r="D41" s="16"/>
      <c r="E41" s="16">
        <f>E40*80</f>
        <v>1840</v>
      </c>
      <c r="F41" s="16" t="s">
        <v>98</v>
      </c>
      <c r="G41" s="18"/>
      <c r="H41" s="18"/>
      <c r="I41" s="18"/>
    </row>
    <row r="42" spans="1:9" ht="19.5" customHeight="1">
      <c r="A42" s="16">
        <v>10</v>
      </c>
      <c r="B42" s="17" t="s">
        <v>105</v>
      </c>
      <c r="C42" s="19"/>
      <c r="D42" s="16"/>
      <c r="E42" s="16">
        <f>E34*80</f>
        <v>1840</v>
      </c>
      <c r="F42" s="16" t="s">
        <v>98</v>
      </c>
      <c r="G42" s="18"/>
      <c r="H42" s="18"/>
      <c r="I42" s="18"/>
    </row>
    <row r="43" spans="1:9" ht="19.5" customHeight="1">
      <c r="A43" s="16">
        <v>11</v>
      </c>
      <c r="B43" s="17" t="s">
        <v>106</v>
      </c>
      <c r="C43" s="19"/>
      <c r="D43" s="16"/>
      <c r="E43" s="16">
        <f>E35*35</f>
        <v>3220</v>
      </c>
      <c r="F43" s="16" t="s">
        <v>98</v>
      </c>
      <c r="G43" s="18"/>
      <c r="H43" s="18"/>
      <c r="I43" s="18"/>
    </row>
    <row r="44" spans="1:9" ht="19.5" customHeight="1">
      <c r="A44" s="16">
        <v>12</v>
      </c>
      <c r="B44" s="17" t="s">
        <v>94</v>
      </c>
      <c r="C44" s="19"/>
      <c r="D44" s="16"/>
      <c r="E44" s="16">
        <f>E36*30</f>
        <v>24000</v>
      </c>
      <c r="F44" s="16" t="s">
        <v>98</v>
      </c>
      <c r="G44" s="18"/>
      <c r="H44" s="18"/>
      <c r="I44" s="18"/>
    </row>
    <row r="45" spans="1:9" ht="19.5" customHeight="1">
      <c r="A45" s="16">
        <v>13</v>
      </c>
      <c r="B45" s="17" t="s">
        <v>99</v>
      </c>
      <c r="C45" s="19"/>
      <c r="D45" s="16"/>
      <c r="E45" s="16">
        <f>E44</f>
        <v>24000</v>
      </c>
      <c r="F45" s="16" t="s">
        <v>98</v>
      </c>
      <c r="G45" s="18"/>
      <c r="H45" s="18"/>
      <c r="I45" s="18"/>
    </row>
    <row r="46" spans="1:9" ht="19.5" customHeight="1">
      <c r="A46" s="16">
        <v>14</v>
      </c>
      <c r="B46" s="17" t="s">
        <v>108</v>
      </c>
      <c r="C46" s="19"/>
      <c r="D46" s="16"/>
      <c r="E46" s="16">
        <f>E38*1</f>
        <v>800</v>
      </c>
      <c r="F46" s="16" t="s">
        <v>98</v>
      </c>
      <c r="G46" s="18"/>
      <c r="H46" s="18"/>
      <c r="I46" s="18"/>
    </row>
    <row r="47" spans="1:9" ht="19.5" customHeight="1">
      <c r="A47" s="16">
        <v>15</v>
      </c>
      <c r="B47" s="17" t="s">
        <v>109</v>
      </c>
      <c r="C47" s="19"/>
      <c r="D47" s="16"/>
      <c r="E47" s="16">
        <f>E38*0.3</f>
        <v>240</v>
      </c>
      <c r="F47" s="16" t="s">
        <v>98</v>
      </c>
      <c r="G47" s="18"/>
      <c r="H47" s="18"/>
      <c r="I47" s="18"/>
    </row>
    <row r="48" spans="1:9" ht="19.5" customHeight="1">
      <c r="A48" s="16">
        <v>16</v>
      </c>
      <c r="B48" s="17" t="s">
        <v>95</v>
      </c>
      <c r="C48" s="19"/>
      <c r="D48" s="16"/>
      <c r="E48" s="16">
        <f>E38*1</f>
        <v>800</v>
      </c>
      <c r="F48" s="16" t="s">
        <v>98</v>
      </c>
      <c r="G48" s="18"/>
      <c r="H48" s="18"/>
      <c r="I48" s="18"/>
    </row>
    <row r="49" spans="1:9" ht="19.5" customHeight="1">
      <c r="A49" s="8"/>
      <c r="B49" s="96" t="s">
        <v>85</v>
      </c>
      <c r="C49" s="96"/>
      <c r="D49" s="96"/>
      <c r="E49" s="96"/>
      <c r="F49" s="96"/>
      <c r="G49" s="96"/>
      <c r="H49" s="96"/>
      <c r="I49" s="9"/>
    </row>
    <row r="50" spans="1:9" ht="19.5" customHeight="1">
      <c r="A50" s="16">
        <v>1</v>
      </c>
      <c r="B50" s="17" t="s">
        <v>75</v>
      </c>
      <c r="C50" s="19"/>
      <c r="D50" s="16"/>
      <c r="E50" s="16">
        <v>20</v>
      </c>
      <c r="F50" s="16" t="s">
        <v>62</v>
      </c>
      <c r="G50" s="18"/>
      <c r="H50" s="18"/>
      <c r="I50" s="18"/>
    </row>
    <row r="51" spans="1:9" ht="19.5" customHeight="1">
      <c r="A51" s="16">
        <v>2</v>
      </c>
      <c r="B51" s="17" t="s">
        <v>76</v>
      </c>
      <c r="C51" s="19"/>
      <c r="D51" s="16"/>
      <c r="E51" s="16">
        <v>8</v>
      </c>
      <c r="F51" s="16" t="s">
        <v>62</v>
      </c>
      <c r="G51" s="18"/>
      <c r="H51" s="18"/>
      <c r="I51" s="18"/>
    </row>
    <row r="52" spans="1:9" ht="19.5" customHeight="1">
      <c r="A52" s="16">
        <v>3</v>
      </c>
      <c r="B52" s="17" t="s">
        <v>77</v>
      </c>
      <c r="C52" s="17"/>
      <c r="D52" s="16"/>
      <c r="E52" s="16">
        <v>4</v>
      </c>
      <c r="F52" s="16" t="s">
        <v>62</v>
      </c>
      <c r="G52" s="18"/>
      <c r="H52" s="18"/>
      <c r="I52" s="18"/>
    </row>
    <row r="53" spans="1:9" ht="19.5" customHeight="1">
      <c r="A53" s="16">
        <v>4</v>
      </c>
      <c r="B53" s="17" t="s">
        <v>78</v>
      </c>
      <c r="C53" s="17"/>
      <c r="D53" s="16"/>
      <c r="E53" s="16">
        <f>E50*60</f>
        <v>1200</v>
      </c>
      <c r="F53" s="16" t="s">
        <v>98</v>
      </c>
      <c r="G53" s="16"/>
      <c r="H53" s="18"/>
      <c r="I53" s="18"/>
    </row>
    <row r="54" spans="1:9" ht="19.5" customHeight="1">
      <c r="A54" s="16">
        <v>5</v>
      </c>
      <c r="B54" s="17" t="s">
        <v>79</v>
      </c>
      <c r="C54" s="27"/>
      <c r="D54" s="16"/>
      <c r="E54" s="16">
        <v>1200</v>
      </c>
      <c r="F54" s="16" t="s">
        <v>98</v>
      </c>
      <c r="G54" s="16"/>
      <c r="H54" s="18"/>
      <c r="I54" s="18"/>
    </row>
    <row r="55" spans="1:9" s="20" customFormat="1" ht="19.5" customHeight="1">
      <c r="A55" s="95" t="s">
        <v>80</v>
      </c>
      <c r="B55" s="95"/>
      <c r="C55" s="22"/>
      <c r="D55" s="23"/>
      <c r="E55" s="23"/>
      <c r="F55" s="23"/>
      <c r="G55" s="23"/>
      <c r="H55" s="24"/>
      <c r="I55" s="24"/>
    </row>
  </sheetData>
  <sheetProtection/>
  <mergeCells count="8">
    <mergeCell ref="A1:I2"/>
    <mergeCell ref="A3:C3"/>
    <mergeCell ref="E3:F3"/>
    <mergeCell ref="A55:B55"/>
    <mergeCell ref="B5:H5"/>
    <mergeCell ref="B20:H20"/>
    <mergeCell ref="B32:H32"/>
    <mergeCell ref="B49:H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7">
      <selection activeCell="K10" sqref="K10"/>
    </sheetView>
  </sheetViews>
  <sheetFormatPr defaultColWidth="9.00390625" defaultRowHeight="14.25"/>
  <cols>
    <col min="1" max="1" width="6.375" style="0" customWidth="1"/>
    <col min="2" max="2" width="24.75390625" style="0" customWidth="1"/>
    <col min="3" max="3" width="11.50390625" style="0" customWidth="1"/>
    <col min="4" max="4" width="9.125" style="0" customWidth="1"/>
    <col min="5" max="5" width="7.25390625" style="0" customWidth="1"/>
    <col min="6" max="6" width="6.875" style="0" customWidth="1"/>
    <col min="7" max="7" width="13.00390625" style="0" customWidth="1"/>
    <col min="8" max="8" width="14.50390625" style="0" customWidth="1"/>
  </cols>
  <sheetData>
    <row r="1" spans="1:8" s="64" customFormat="1" ht="19.5" thickTop="1">
      <c r="A1" s="97" t="s">
        <v>202</v>
      </c>
      <c r="B1" s="98"/>
      <c r="C1" s="98"/>
      <c r="D1" s="98"/>
      <c r="E1" s="98"/>
      <c r="F1" s="98"/>
      <c r="G1" s="98"/>
      <c r="H1" s="99"/>
    </row>
    <row r="2" spans="1:8" s="64" customFormat="1" ht="15.75" customHeight="1">
      <c r="A2" s="100"/>
      <c r="B2" s="101"/>
      <c r="C2" s="101"/>
      <c r="D2" s="101"/>
      <c r="E2" s="101"/>
      <c r="F2" s="101"/>
      <c r="G2" s="101"/>
      <c r="H2" s="102"/>
    </row>
    <row r="3" spans="1:8" ht="26.25" customHeight="1">
      <c r="A3" s="103" t="s">
        <v>30</v>
      </c>
      <c r="B3" s="104"/>
      <c r="C3" s="105"/>
      <c r="D3" s="61"/>
      <c r="E3" s="106" t="s">
        <v>21</v>
      </c>
      <c r="F3" s="107"/>
      <c r="G3" s="62"/>
      <c r="H3" s="39"/>
    </row>
    <row r="4" spans="1:8" ht="28.5" customHeight="1">
      <c r="A4" s="63" t="s">
        <v>22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6" t="s">
        <v>173</v>
      </c>
      <c r="H4" s="7" t="s">
        <v>28</v>
      </c>
    </row>
    <row r="5" spans="1:8" s="15" customFormat="1" ht="19.5" customHeight="1">
      <c r="A5" s="50">
        <v>1</v>
      </c>
      <c r="B5" s="57" t="s">
        <v>188</v>
      </c>
      <c r="C5" s="50"/>
      <c r="D5" s="50"/>
      <c r="E5" s="50">
        <v>11</v>
      </c>
      <c r="F5" s="50" t="s">
        <v>189</v>
      </c>
      <c r="G5" s="52"/>
      <c r="H5" s="58"/>
    </row>
    <row r="6" spans="1:8" s="15" customFormat="1" ht="19.5" customHeight="1">
      <c r="A6" s="50">
        <v>2</v>
      </c>
      <c r="B6" s="57" t="s">
        <v>190</v>
      </c>
      <c r="C6" s="50"/>
      <c r="D6" s="50"/>
      <c r="E6" s="50">
        <v>1</v>
      </c>
      <c r="F6" s="50" t="s">
        <v>189</v>
      </c>
      <c r="G6" s="52"/>
      <c r="H6" s="58"/>
    </row>
    <row r="7" spans="1:8" s="15" customFormat="1" ht="19.5" customHeight="1">
      <c r="A7" s="50">
        <v>3</v>
      </c>
      <c r="B7" s="57" t="s">
        <v>191</v>
      </c>
      <c r="C7" s="50"/>
      <c r="D7" s="50"/>
      <c r="E7" s="50">
        <v>1</v>
      </c>
      <c r="F7" s="50" t="s">
        <v>189</v>
      </c>
      <c r="G7" s="52"/>
      <c r="H7" s="58"/>
    </row>
    <row r="8" spans="1:8" s="15" customFormat="1" ht="19.5" customHeight="1">
      <c r="A8" s="50">
        <v>4</v>
      </c>
      <c r="B8" s="57" t="s">
        <v>192</v>
      </c>
      <c r="C8" s="50"/>
      <c r="D8" s="50"/>
      <c r="E8" s="50">
        <v>13</v>
      </c>
      <c r="F8" s="50" t="s">
        <v>189</v>
      </c>
      <c r="G8" s="52"/>
      <c r="H8" s="58"/>
    </row>
    <row r="9" spans="1:8" s="15" customFormat="1" ht="19.5" customHeight="1">
      <c r="A9" s="50">
        <v>5</v>
      </c>
      <c r="B9" s="57" t="s">
        <v>193</v>
      </c>
      <c r="C9" s="50"/>
      <c r="D9" s="50"/>
      <c r="E9" s="50">
        <v>22</v>
      </c>
      <c r="F9" s="50" t="s">
        <v>189</v>
      </c>
      <c r="G9" s="52"/>
      <c r="H9" s="58"/>
    </row>
    <row r="10" spans="1:8" s="15" customFormat="1" ht="19.5" customHeight="1">
      <c r="A10" s="50">
        <v>6</v>
      </c>
      <c r="B10" s="57" t="s">
        <v>194</v>
      </c>
      <c r="C10" s="50"/>
      <c r="D10" s="50"/>
      <c r="E10" s="50">
        <v>32</v>
      </c>
      <c r="F10" s="50" t="s">
        <v>189</v>
      </c>
      <c r="G10" s="52"/>
      <c r="H10" s="58"/>
    </row>
    <row r="11" spans="1:8" s="15" customFormat="1" ht="19.5" customHeight="1">
      <c r="A11" s="50">
        <v>7</v>
      </c>
      <c r="B11" s="57" t="s">
        <v>195</v>
      </c>
      <c r="C11" s="50"/>
      <c r="D11" s="50"/>
      <c r="E11" s="50">
        <v>45</v>
      </c>
      <c r="F11" s="50" t="s">
        <v>189</v>
      </c>
      <c r="G11" s="52"/>
      <c r="H11" s="58"/>
    </row>
    <row r="12" spans="1:8" s="15" customFormat="1" ht="19.5" customHeight="1">
      <c r="A12" s="50">
        <v>8</v>
      </c>
      <c r="B12" s="57" t="s">
        <v>196</v>
      </c>
      <c r="C12" s="50"/>
      <c r="D12" s="50"/>
      <c r="E12" s="50">
        <v>25</v>
      </c>
      <c r="F12" s="50" t="s">
        <v>189</v>
      </c>
      <c r="G12" s="52"/>
      <c r="H12" s="58"/>
    </row>
    <row r="13" spans="1:8" s="15" customFormat="1" ht="19.5" customHeight="1">
      <c r="A13" s="50">
        <v>9</v>
      </c>
      <c r="B13" s="57" t="s">
        <v>197</v>
      </c>
      <c r="C13" s="50"/>
      <c r="D13" s="50"/>
      <c r="E13" s="50">
        <v>1</v>
      </c>
      <c r="F13" s="50" t="s">
        <v>189</v>
      </c>
      <c r="G13" s="52"/>
      <c r="H13" s="58"/>
    </row>
    <row r="14" spans="1:8" s="15" customFormat="1" ht="19.5" customHeight="1">
      <c r="A14" s="50">
        <v>10</v>
      </c>
      <c r="B14" s="57" t="s">
        <v>198</v>
      </c>
      <c r="C14" s="50"/>
      <c r="D14" s="50"/>
      <c r="E14" s="50">
        <v>148</v>
      </c>
      <c r="F14" s="50" t="s">
        <v>189</v>
      </c>
      <c r="G14" s="52"/>
      <c r="H14" s="58"/>
    </row>
    <row r="15" spans="1:8" s="15" customFormat="1" ht="19.5" customHeight="1">
      <c r="A15" s="50">
        <v>11</v>
      </c>
      <c r="B15" s="57" t="s">
        <v>199</v>
      </c>
      <c r="C15" s="50"/>
      <c r="D15" s="50"/>
      <c r="E15" s="50">
        <v>10000</v>
      </c>
      <c r="F15" s="50" t="s">
        <v>200</v>
      </c>
      <c r="G15" s="52"/>
      <c r="H15" s="58"/>
    </row>
    <row r="16" spans="1:8" s="15" customFormat="1" ht="19.5" customHeight="1">
      <c r="A16" s="50">
        <v>12</v>
      </c>
      <c r="B16" s="57" t="s">
        <v>201</v>
      </c>
      <c r="C16" s="50"/>
      <c r="D16" s="50"/>
      <c r="E16" s="50">
        <v>2000</v>
      </c>
      <c r="F16" s="50" t="s">
        <v>200</v>
      </c>
      <c r="G16" s="52"/>
      <c r="H16" s="58"/>
    </row>
    <row r="17" spans="1:8" s="20" customFormat="1" ht="19.5" customHeight="1">
      <c r="A17" s="95" t="s">
        <v>80</v>
      </c>
      <c r="B17" s="95"/>
      <c r="C17" s="22"/>
      <c r="D17" s="49"/>
      <c r="E17" s="49"/>
      <c r="F17" s="49"/>
      <c r="G17" s="49"/>
      <c r="H17" s="24"/>
    </row>
  </sheetData>
  <sheetProtection/>
  <mergeCells count="4">
    <mergeCell ref="A1:H2"/>
    <mergeCell ref="A3:C3"/>
    <mergeCell ref="E3:F3"/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6.375" style="0" customWidth="1"/>
    <col min="2" max="2" width="24.75390625" style="0" customWidth="1"/>
    <col min="3" max="3" width="11.50390625" style="0" customWidth="1"/>
    <col min="4" max="4" width="9.125" style="0" customWidth="1"/>
    <col min="5" max="5" width="7.25390625" style="0" customWidth="1"/>
    <col min="6" max="6" width="6.875" style="0" customWidth="1"/>
    <col min="7" max="7" width="13.00390625" style="0" customWidth="1"/>
    <col min="8" max="8" width="14.50390625" style="0" customWidth="1"/>
  </cols>
  <sheetData>
    <row r="1" spans="1:8" s="64" customFormat="1" ht="19.5" thickTop="1">
      <c r="A1" s="97" t="s">
        <v>187</v>
      </c>
      <c r="B1" s="98"/>
      <c r="C1" s="98"/>
      <c r="D1" s="98"/>
      <c r="E1" s="98"/>
      <c r="F1" s="98"/>
      <c r="G1" s="98"/>
      <c r="H1" s="99"/>
    </row>
    <row r="2" spans="1:8" s="64" customFormat="1" ht="15.75" customHeight="1">
      <c r="A2" s="100"/>
      <c r="B2" s="101"/>
      <c r="C2" s="101"/>
      <c r="D2" s="101"/>
      <c r="E2" s="101"/>
      <c r="F2" s="101"/>
      <c r="G2" s="101"/>
      <c r="H2" s="102"/>
    </row>
    <row r="3" spans="1:8" ht="26.25" customHeight="1">
      <c r="A3" s="103" t="s">
        <v>30</v>
      </c>
      <c r="B3" s="104"/>
      <c r="C3" s="105"/>
      <c r="D3" s="61"/>
      <c r="E3" s="106" t="s">
        <v>21</v>
      </c>
      <c r="F3" s="107"/>
      <c r="G3" s="62"/>
      <c r="H3" s="39"/>
    </row>
    <row r="4" spans="1:8" ht="28.5" customHeight="1">
      <c r="A4" s="63" t="s">
        <v>22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6" t="s">
        <v>173</v>
      </c>
      <c r="H4" s="7" t="s">
        <v>28</v>
      </c>
    </row>
    <row r="5" spans="1:8" s="15" customFormat="1" ht="19.5" customHeight="1">
      <c r="A5" s="16">
        <v>1</v>
      </c>
      <c r="B5" s="51" t="s">
        <v>176</v>
      </c>
      <c r="C5" s="50"/>
      <c r="D5" s="50"/>
      <c r="E5" s="50">
        <v>1</v>
      </c>
      <c r="F5" s="50" t="s">
        <v>62</v>
      </c>
      <c r="G5" s="52"/>
      <c r="H5" s="58"/>
    </row>
    <row r="6" spans="1:8" s="15" customFormat="1" ht="19.5" customHeight="1">
      <c r="A6" s="16">
        <v>2</v>
      </c>
      <c r="B6" s="53" t="s">
        <v>177</v>
      </c>
      <c r="C6" s="54"/>
      <c r="D6" s="54"/>
      <c r="E6" s="54">
        <v>1</v>
      </c>
      <c r="F6" s="54" t="s">
        <v>178</v>
      </c>
      <c r="G6" s="52"/>
      <c r="H6" s="58"/>
    </row>
    <row r="7" spans="1:8" s="15" customFormat="1" ht="19.5" customHeight="1">
      <c r="A7" s="16">
        <v>3</v>
      </c>
      <c r="B7" s="53" t="s">
        <v>179</v>
      </c>
      <c r="C7" s="54"/>
      <c r="D7" s="54"/>
      <c r="E7" s="54">
        <v>1</v>
      </c>
      <c r="F7" s="54" t="s">
        <v>61</v>
      </c>
      <c r="G7" s="56"/>
      <c r="H7" s="58"/>
    </row>
    <row r="8" spans="1:8" s="15" customFormat="1" ht="19.5" customHeight="1">
      <c r="A8" s="16">
        <v>4</v>
      </c>
      <c r="B8" s="53" t="s">
        <v>180</v>
      </c>
      <c r="C8" s="54"/>
      <c r="D8" s="54"/>
      <c r="E8" s="54">
        <v>1</v>
      </c>
      <c r="F8" s="54" t="s">
        <v>61</v>
      </c>
      <c r="G8" s="56"/>
      <c r="H8" s="58"/>
    </row>
    <row r="9" spans="1:8" s="15" customFormat="1" ht="19.5" customHeight="1">
      <c r="A9" s="16">
        <v>5</v>
      </c>
      <c r="B9" s="53" t="s">
        <v>181</v>
      </c>
      <c r="C9" s="54"/>
      <c r="D9" s="54"/>
      <c r="E9" s="54">
        <v>1</v>
      </c>
      <c r="F9" s="54" t="s">
        <v>61</v>
      </c>
      <c r="G9" s="56"/>
      <c r="H9" s="58"/>
    </row>
    <row r="10" spans="1:8" s="15" customFormat="1" ht="19.5" customHeight="1">
      <c r="A10" s="16">
        <v>6</v>
      </c>
      <c r="B10" s="53" t="s">
        <v>182</v>
      </c>
      <c r="C10" s="54"/>
      <c r="D10" s="54"/>
      <c r="E10" s="54">
        <v>70</v>
      </c>
      <c r="F10" s="54" t="s">
        <v>62</v>
      </c>
      <c r="G10" s="56"/>
      <c r="H10" s="58"/>
    </row>
    <row r="11" spans="1:8" s="15" customFormat="1" ht="19.5" customHeight="1">
      <c r="A11" s="16">
        <v>7</v>
      </c>
      <c r="B11" s="53" t="s">
        <v>185</v>
      </c>
      <c r="C11" s="54"/>
      <c r="D11" s="54"/>
      <c r="E11" s="54">
        <v>70</v>
      </c>
      <c r="F11" s="54" t="s">
        <v>61</v>
      </c>
      <c r="G11" s="56"/>
      <c r="H11" s="58"/>
    </row>
    <row r="12" spans="1:8" s="15" customFormat="1" ht="19.5" customHeight="1">
      <c r="A12" s="16">
        <v>8</v>
      </c>
      <c r="B12" s="53" t="s">
        <v>186</v>
      </c>
      <c r="C12" s="54"/>
      <c r="D12" s="54"/>
      <c r="E12" s="54">
        <v>5000</v>
      </c>
      <c r="F12" s="54" t="s">
        <v>98</v>
      </c>
      <c r="G12" s="56"/>
      <c r="H12" s="58"/>
    </row>
    <row r="13" spans="1:8" s="15" customFormat="1" ht="19.5" customHeight="1">
      <c r="A13" s="16">
        <v>9</v>
      </c>
      <c r="B13" s="57" t="s">
        <v>183</v>
      </c>
      <c r="C13" s="50"/>
      <c r="D13" s="50"/>
      <c r="E13" s="50">
        <v>5000</v>
      </c>
      <c r="F13" s="50" t="s">
        <v>98</v>
      </c>
      <c r="G13" s="52"/>
      <c r="H13" s="58"/>
    </row>
    <row r="14" spans="1:8" s="15" customFormat="1" ht="19.5" customHeight="1">
      <c r="A14" s="16">
        <v>10</v>
      </c>
      <c r="B14" s="59" t="s">
        <v>184</v>
      </c>
      <c r="C14" s="60"/>
      <c r="D14" s="60"/>
      <c r="E14" s="60">
        <v>1500</v>
      </c>
      <c r="F14" s="60" t="s">
        <v>98</v>
      </c>
      <c r="G14" s="55"/>
      <c r="H14" s="58"/>
    </row>
    <row r="15" spans="1:8" s="20" customFormat="1" ht="19.5" customHeight="1">
      <c r="A15" s="95" t="s">
        <v>80</v>
      </c>
      <c r="B15" s="95"/>
      <c r="C15" s="22"/>
      <c r="D15" s="49"/>
      <c r="E15" s="49"/>
      <c r="F15" s="49"/>
      <c r="G15" s="49"/>
      <c r="H15" s="24"/>
    </row>
    <row r="16" ht="14.25">
      <c r="B16" s="68" t="s">
        <v>206</v>
      </c>
    </row>
  </sheetData>
  <sheetProtection/>
  <mergeCells count="4">
    <mergeCell ref="A15:B15"/>
    <mergeCell ref="A1:H2"/>
    <mergeCell ref="A3:C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sdy</dc:creator>
  <cp:keywords/>
  <dc:description/>
  <cp:lastModifiedBy>WS</cp:lastModifiedBy>
  <cp:lastPrinted>2012-03-26T07:10:08Z</cp:lastPrinted>
  <dcterms:created xsi:type="dcterms:W3CDTF">2006-07-27T09:04:01Z</dcterms:created>
  <dcterms:modified xsi:type="dcterms:W3CDTF">2014-08-02T07:40:00Z</dcterms:modified>
  <cp:category/>
  <cp:version/>
  <cp:contentType/>
  <cp:contentStatus/>
</cp:coreProperties>
</file>